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-15" yWindow="-15" windowWidth="19320" windowHeight="8205" tabRatio="661"/>
  </bookViews>
  <sheets>
    <sheet name="2021MAY" sheetId="113" r:id="rId1"/>
    <sheet name="2021APR" sheetId="112" r:id="rId2"/>
    <sheet name="2021MAR" sheetId="111" r:id="rId3"/>
    <sheet name="2021FEB" sheetId="110" r:id="rId4"/>
    <sheet name="2021JAN" sheetId="109" r:id="rId5"/>
    <sheet name="2020DEC" sheetId="108" r:id="rId6"/>
    <sheet name="2020Nov" sheetId="107" r:id="rId7"/>
    <sheet name="2020Oct" sheetId="106" r:id="rId8"/>
    <sheet name="2020SEP" sheetId="105" r:id="rId9"/>
    <sheet name="2020AUG" sheetId="104" r:id="rId10"/>
    <sheet name="2020JULY" sheetId="103" r:id="rId11"/>
    <sheet name="2020JUNE" sheetId="102" r:id="rId12"/>
    <sheet name="2020MAY" sheetId="101" r:id="rId13"/>
    <sheet name="2020APR" sheetId="100" r:id="rId14"/>
    <sheet name="2020MAR" sheetId="99" r:id="rId15"/>
    <sheet name="2020FEB" sheetId="98" r:id="rId16"/>
    <sheet name="2020JAN" sheetId="97" r:id="rId17"/>
  </sheets>
  <definedNames>
    <definedName name="_xlnm.Print_Area" localSheetId="13">'2020APR'!$A$5:$F$69</definedName>
    <definedName name="_xlnm.Print_Area" localSheetId="9">'2020AUG'!$A$5:$F$69</definedName>
    <definedName name="_xlnm.Print_Area" localSheetId="5">'2020DEC'!$A$5:$F$69</definedName>
    <definedName name="_xlnm.Print_Area" localSheetId="15">'2020FEB'!$A$5:$F$69</definedName>
    <definedName name="_xlnm.Print_Area" localSheetId="16">'2020JAN'!$A$5:$F$69</definedName>
    <definedName name="_xlnm.Print_Area" localSheetId="10">'2020JULY'!$A$5:$F$69</definedName>
    <definedName name="_xlnm.Print_Area" localSheetId="11">'2020JUNE'!$A$5:$F$69</definedName>
    <definedName name="_xlnm.Print_Area" localSheetId="14">'2020MAR'!$A$5:$F$69</definedName>
    <definedName name="_xlnm.Print_Area" localSheetId="12">'2020MAY'!$A$5:$F$69</definedName>
    <definedName name="_xlnm.Print_Area" localSheetId="6">'2020Nov'!$A$5:$F$69</definedName>
    <definedName name="_xlnm.Print_Area" localSheetId="7">'2020Oct'!$A$5:$F$69</definedName>
    <definedName name="_xlnm.Print_Area" localSheetId="8">'2020SEP'!$A$5:$F$69</definedName>
    <definedName name="_xlnm.Print_Area" localSheetId="1">'2021APR'!$A$5:$F$69</definedName>
    <definedName name="_xlnm.Print_Area" localSheetId="3">'2021FEB'!$A$5:$F$69</definedName>
    <definedName name="_xlnm.Print_Area" localSheetId="4">'2021JAN'!$A$5:$F$69</definedName>
    <definedName name="_xlnm.Print_Area" localSheetId="2">'2021MAR'!$A$5:$F$69</definedName>
    <definedName name="_xlnm.Print_Area" localSheetId="0">'2021MAY'!$A$5:$F$69</definedName>
    <definedName name="_xlnm.Print_Titles" localSheetId="13">'2020APR'!$2:$4</definedName>
    <definedName name="_xlnm.Print_Titles" localSheetId="9">'2020AUG'!$2:$4</definedName>
    <definedName name="_xlnm.Print_Titles" localSheetId="5">'2020DEC'!$2:$4</definedName>
    <definedName name="_xlnm.Print_Titles" localSheetId="15">'2020FEB'!$2:$4</definedName>
    <definedName name="_xlnm.Print_Titles" localSheetId="16">'2020JAN'!$2:$4</definedName>
    <definedName name="_xlnm.Print_Titles" localSheetId="10">'2020JULY'!$2:$4</definedName>
    <definedName name="_xlnm.Print_Titles" localSheetId="11">'2020JUNE'!$2:$4</definedName>
    <definedName name="_xlnm.Print_Titles" localSheetId="14">'2020MAR'!$2:$4</definedName>
    <definedName name="_xlnm.Print_Titles" localSheetId="12">'2020MAY'!$2:$4</definedName>
    <definedName name="_xlnm.Print_Titles" localSheetId="6">'2020Nov'!$2:$4</definedName>
    <definedName name="_xlnm.Print_Titles" localSheetId="7">'2020Oct'!$2:$4</definedName>
    <definedName name="_xlnm.Print_Titles" localSheetId="8">'2020SEP'!$2:$4</definedName>
    <definedName name="_xlnm.Print_Titles" localSheetId="1">'2021APR'!$2:$4</definedName>
    <definedName name="_xlnm.Print_Titles" localSheetId="3">'2021FEB'!$2:$4</definedName>
    <definedName name="_xlnm.Print_Titles" localSheetId="4">'2021JAN'!$2:$4</definedName>
    <definedName name="_xlnm.Print_Titles" localSheetId="2">'2021MAR'!$2:$4</definedName>
    <definedName name="_xlnm.Print_Titles" localSheetId="0">'2021MAY'!$2:$4</definedName>
  </definedNames>
  <calcPr calcId="162913"/>
  <webPublishing allowPng="1" targetScreenSize="1024x768" codePage="1252"/>
  <webPublishObjects count="60">
    <webPublishObject id="29810" divId="schedule_29810" destinationFile="W:\Page.mht"/>
    <webPublishObject id="5074" divId="schedule_5074" destinationFile="Z:\schedule.htm"/>
    <webPublishObject id="2294" divId="schedule_2294" destinationFile="C:\Users\robbie\AppData\Roaming\Microsoft\Windows\Network Shortcuts\schedule.htm"/>
    <webPublishObject id="7719" divId="schedule_7719" destinationFile="W:\schedule.htm"/>
    <webPublishObject id="12582" divId="schedule_12582" destinationFile="W:\schedule.htm"/>
    <webPublishObject id="29559" divId="schedule_29559" destinationFile="C:\Users\robbie\Virtual Machines\schedule.htm"/>
    <webPublishObject id="7573" divId="schedule_7573" destinationFile="W:\schedule.htm"/>
    <webPublishObject id="13696" divId="schedule_13696" destinationFile="W:\schedule.htm"/>
    <webPublishObject id="2185" divId="schedule_2185" destinationFile="W:\schedule.htm"/>
    <webPublishObject id="12650" divId="schedule_12650" destinationFile="W:\schedule.htm"/>
    <webPublishObject id="3368" divId="schedule_3368" destinationFile="W:\schedule.htm"/>
    <webPublishObject id="23501" divId="schedule_23501" destinationFile="W:\schedule.htm"/>
    <webPublishObject id="10032" divId="schedule_10032" destinationFile="W:\schedule.htm"/>
    <webPublishObject id="28188" divId="schedule_28188" destinationFile="W:\schedule.mht"/>
    <webPublishObject id="11629" divId="schedule_11629" destinationFile="W:\schedule.htm"/>
    <webPublishObject id="24010" divId="schedule_24010" destinationFile="W:\schedule.htm"/>
    <webPublishObject id="3424" divId="schedule_3424" destinationFile="W:\schedule.htm"/>
    <webPublishObject id="13299" divId="schedule_13299" destinationFile="W:\schedule.htm"/>
    <webPublishObject id="17177" divId="schedule_17177" destinationFile="W:\schedule.htm"/>
    <webPublishObject id="32614" divId="schedule_32614" destinationFile="W:\schedule.htm"/>
    <webPublishObject id="12822" divId="schedule_12822" destinationFile="W:\schedule.htm"/>
    <webPublishObject id="3431" divId="schedule_3431" destinationFile="W:\schedule.htm"/>
    <webPublishObject id="4111" divId="schedule_4111" destinationFile="W:\schedule.htm"/>
    <webPublishObject id="19017" divId="schedule_19017" destinationFile="W:\schedule.htm"/>
    <webPublishObject id="22532" divId="schedule_22532" destinationFile="W:\schedule.htm"/>
    <webPublishObject id="9232" divId="schedule_9232" destinationFile="W:\schedule.mht"/>
    <webPublishObject id="19066" divId="schedule_19066" destinationFile="W:\schedule.htm"/>
    <webPublishObject id="16283" divId="schedule_16283" destinationFile="W:\schedule.htm"/>
    <webPublishObject id="8103" divId="schedule_8103" destinationFile="W:\schedule.htm"/>
    <webPublishObject id="11396" divId="schedule_11396" destinationFile="W:\schedule.htm"/>
    <webPublishObject id="30327" divId="schedule_30327" destinationFile="W:\schedule.htm"/>
    <webPublishObject id="7498" divId="schedule_7498" destinationFile="W:\schedule.htm"/>
    <webPublishObject id="28155" divId="schedule_28155" destinationFile="\\HYDEWEBISIS\schedules\schedule.htm"/>
    <webPublishObject id="22444" divId="schedule_22444" destinationFile="\\HYDEWEBISIS\schedules\schedule.htm"/>
    <webPublishObject id="13041" divId="schedule_13041" destinationFile="\\HYDEWEBISIS\schedules\schedule.htm"/>
    <webPublishObject id="18244" divId="schedule_18244" destinationFile="\\HYDEWEBISIS\schedules\schedule.htm"/>
    <webPublishObject id="7049" divId="schedule_7049" destinationFile="\\HYDEWEBISIS\schedules\schedule.htm"/>
    <webPublishObject id="20501" divId="schedule_20501" destinationFile="W:\schedule.htm"/>
    <webPublishObject id="8893" divId="schedule_8893" destinationFile="W:\schedule.htm"/>
    <webPublishObject id="27532" divId="schedule_27532" destinationFile="W:\schedule.htm"/>
    <webPublishObject id="8138" divId="schedule_8138" destinationFile="W:\schedule.htm"/>
    <webPublishObject id="11807" divId="schedule_11807" destinationFile="S:\schedule.htm"/>
    <webPublishObject id="8467" divId="schedule_8467" destinationFile="S:\schedule.htm"/>
    <webPublishObject id="15087" divId="schedule_15087" destinationFile="S:\schedule.htm"/>
    <webPublishObject id="1903" divId="schedule_1903" destinationFile="S:\schedule.htm"/>
    <webPublishObject id="4076" divId="schedule_4076" destinationFile="S:\schedule.mht"/>
    <webPublishObject id="2512" divId="schedule_2512" destinationFile="S:\schedule.htm"/>
    <webPublishObject id="19892" divId="schedule_19892" destinationFile="S:\schedule.htm"/>
    <webPublishObject id="14664" divId="schedule_14664" destinationFile="S:\schedule.htm"/>
    <webPublishObject id="10227" divId="schedule_10227" destinationFile="S:\schedule.htm"/>
    <webPublishObject id="19951" divId="schedule_19951" destinationFile="S:\schedule.htm"/>
    <webPublishObject id="27714" divId="schedule_27714" destinationFile="S:\schedule.htm"/>
    <webPublishObject id="22803" divId="schedule_22803" destinationFile="S:\schedule.htm"/>
    <webPublishObject id="26184" divId="schedule_26184" destinationFile="S:\schedule.htm"/>
    <webPublishObject id="16808" divId="schedule_16808" destinationFile="S:\schedule.htm"/>
    <webPublishObject id="32343" divId="schedule_32343" destinationFile="S:\schedule.htm"/>
    <webPublishObject id="1911" divId="schedule_1911" destinationFile="S:\schedule.htm"/>
    <webPublishObject id="25005" divId="schedule_25005" destinationFile="S:\schedule.htm"/>
    <webPublishObject id="25370" divId="schedule_25370" destinationFile="S:\schedule.htm"/>
    <webPublishObject id="29836" divId="schedule_29836" destinationFile="S:\schedule.htm"/>
  </webPublishObjects>
</workbook>
</file>

<file path=xl/calcChain.xml><?xml version="1.0" encoding="utf-8"?>
<calcChain xmlns="http://schemas.openxmlformats.org/spreadsheetml/2006/main">
  <c r="D18" i="113" l="1"/>
  <c r="F66" i="112" l="1"/>
  <c r="D66" i="112"/>
  <c r="F52" i="113"/>
  <c r="D52" i="113"/>
  <c r="D33" i="113"/>
  <c r="A67" i="113"/>
  <c r="A66" i="113"/>
  <c r="A65" i="113"/>
  <c r="A64" i="113"/>
  <c r="D63" i="113"/>
  <c r="F63" i="113" s="1"/>
  <c r="E63" i="113" s="1"/>
  <c r="B63" i="113"/>
  <c r="A63" i="113"/>
  <c r="A55" i="113"/>
  <c r="A54" i="113"/>
  <c r="A53" i="113"/>
  <c r="A52" i="113"/>
  <c r="B51" i="113"/>
  <c r="A51" i="113"/>
  <c r="B37" i="113"/>
  <c r="B39" i="113" s="1"/>
  <c r="B35" i="113"/>
  <c r="B52" i="113" s="1"/>
  <c r="D14" i="113"/>
  <c r="C14" i="113" s="1"/>
  <c r="B13" i="113"/>
  <c r="B15" i="113" s="1"/>
  <c r="B17" i="113" s="1"/>
  <c r="B19" i="113" s="1"/>
  <c r="D12" i="113"/>
  <c r="D64" i="113" s="1"/>
  <c r="C12" i="113"/>
  <c r="B12" i="113"/>
  <c r="B14" i="113" s="1"/>
  <c r="D11" i="113"/>
  <c r="D13" i="113" s="1"/>
  <c r="C11" i="113"/>
  <c r="F10" i="113"/>
  <c r="E10" i="113" s="1"/>
  <c r="C10" i="113"/>
  <c r="D2" i="113"/>
  <c r="F12" i="113" l="1"/>
  <c r="E12" i="113" s="1"/>
  <c r="F13" i="113"/>
  <c r="E13" i="113" s="1"/>
  <c r="C13" i="113"/>
  <c r="D15" i="113"/>
  <c r="B54" i="113"/>
  <c r="B41" i="113"/>
  <c r="B55" i="113" s="1"/>
  <c r="F64" i="113"/>
  <c r="E64" i="113" s="1"/>
  <c r="C64" i="113"/>
  <c r="B65" i="113"/>
  <c r="B16" i="113"/>
  <c r="C63" i="113"/>
  <c r="B53" i="113"/>
  <c r="B64" i="113"/>
  <c r="F14" i="113"/>
  <c r="E14" i="113" s="1"/>
  <c r="D16" i="113"/>
  <c r="D65" i="113"/>
  <c r="F11" i="113"/>
  <c r="E11" i="113" s="1"/>
  <c r="F52" i="112"/>
  <c r="D52" i="112"/>
  <c r="F65" i="113" l="1"/>
  <c r="E65" i="113" s="1"/>
  <c r="C65" i="113"/>
  <c r="D66" i="113"/>
  <c r="C16" i="113"/>
  <c r="F16" i="113"/>
  <c r="E16" i="113" s="1"/>
  <c r="D51" i="113"/>
  <c r="F33" i="113"/>
  <c r="E33" i="113" s="1"/>
  <c r="D35" i="113"/>
  <c r="C33" i="113"/>
  <c r="D17" i="113"/>
  <c r="F15" i="113"/>
  <c r="E15" i="113" s="1"/>
  <c r="C15" i="113"/>
  <c r="B66" i="113"/>
  <c r="B18" i="113"/>
  <c r="B67" i="113" s="1"/>
  <c r="B41" i="112"/>
  <c r="B39" i="112"/>
  <c r="B54" i="112" s="1"/>
  <c r="B37" i="112"/>
  <c r="B35" i="112"/>
  <c r="A67" i="112"/>
  <c r="A65" i="112"/>
  <c r="B64" i="112"/>
  <c r="A64" i="112"/>
  <c r="D63" i="112"/>
  <c r="F63" i="112" s="1"/>
  <c r="E63" i="112" s="1"/>
  <c r="B63" i="112"/>
  <c r="A63" i="112"/>
  <c r="B55" i="112"/>
  <c r="A55" i="112"/>
  <c r="A54" i="112"/>
  <c r="B53" i="112"/>
  <c r="A53" i="112"/>
  <c r="B51" i="112"/>
  <c r="A51" i="112"/>
  <c r="B13" i="112"/>
  <c r="B15" i="112" s="1"/>
  <c r="B17" i="112" s="1"/>
  <c r="B19" i="112" s="1"/>
  <c r="D12" i="112"/>
  <c r="D64" i="112" s="1"/>
  <c r="B12" i="112"/>
  <c r="B14" i="112" s="1"/>
  <c r="D11" i="112"/>
  <c r="D13" i="112" s="1"/>
  <c r="F10" i="112"/>
  <c r="E10" i="112" s="1"/>
  <c r="C10" i="112"/>
  <c r="D2" i="112"/>
  <c r="C17" i="113" l="1"/>
  <c r="D19" i="113"/>
  <c r="F17" i="113"/>
  <c r="E17" i="113" s="1"/>
  <c r="F66" i="113"/>
  <c r="E66" i="113" s="1"/>
  <c r="C66" i="113"/>
  <c r="F51" i="113"/>
  <c r="E51" i="113" s="1"/>
  <c r="C51" i="113"/>
  <c r="D37" i="113"/>
  <c r="C35" i="113"/>
  <c r="F35" i="113"/>
  <c r="E35" i="113" s="1"/>
  <c r="C18" i="113"/>
  <c r="F18" i="113"/>
  <c r="E18" i="113" s="1"/>
  <c r="D67" i="113"/>
  <c r="C12" i="112"/>
  <c r="C64" i="112"/>
  <c r="F64" i="112"/>
  <c r="E64" i="112" s="1"/>
  <c r="C13" i="112"/>
  <c r="D15" i="112"/>
  <c r="F13" i="112"/>
  <c r="E13" i="112" s="1"/>
  <c r="B65" i="112"/>
  <c r="B16" i="112"/>
  <c r="C11" i="112"/>
  <c r="F12" i="112"/>
  <c r="E12" i="112" s="1"/>
  <c r="D14" i="112"/>
  <c r="C63" i="112"/>
  <c r="D33" i="112"/>
  <c r="F11" i="112"/>
  <c r="E11" i="112" s="1"/>
  <c r="F38" i="110"/>
  <c r="E38" i="110" s="1"/>
  <c r="F34" i="110"/>
  <c r="E34" i="110"/>
  <c r="D38" i="110"/>
  <c r="C38" i="110"/>
  <c r="B38" i="110"/>
  <c r="A38" i="110"/>
  <c r="D34" i="110"/>
  <c r="C34" i="110"/>
  <c r="B34" i="110"/>
  <c r="A34" i="110"/>
  <c r="A67" i="111"/>
  <c r="A66" i="111"/>
  <c r="A65" i="111"/>
  <c r="A64" i="111"/>
  <c r="D63" i="111"/>
  <c r="F63" i="111" s="1"/>
  <c r="E63" i="111" s="1"/>
  <c r="B63" i="111"/>
  <c r="A63" i="111"/>
  <c r="B55" i="111"/>
  <c r="A55" i="111"/>
  <c r="B54" i="111"/>
  <c r="A54" i="111"/>
  <c r="B53" i="111"/>
  <c r="A53" i="111"/>
  <c r="B52" i="111"/>
  <c r="A52" i="111"/>
  <c r="B51" i="111"/>
  <c r="A51" i="111"/>
  <c r="B13" i="111"/>
  <c r="B15" i="111" s="1"/>
  <c r="B17" i="111" s="1"/>
  <c r="B19" i="111" s="1"/>
  <c r="D12" i="111"/>
  <c r="D64" i="111" s="1"/>
  <c r="B12" i="111"/>
  <c r="B14" i="111" s="1"/>
  <c r="D11" i="111"/>
  <c r="D33" i="111" s="1"/>
  <c r="C11" i="111"/>
  <c r="F10" i="111"/>
  <c r="E10" i="111" s="1"/>
  <c r="C10" i="111"/>
  <c r="D2" i="111"/>
  <c r="D53" i="113" l="1"/>
  <c r="C37" i="113"/>
  <c r="F37" i="113"/>
  <c r="E37" i="113" s="1"/>
  <c r="D39" i="113"/>
  <c r="F67" i="113"/>
  <c r="E67" i="113" s="1"/>
  <c r="C67" i="113"/>
  <c r="E52" i="113"/>
  <c r="C52" i="113"/>
  <c r="F19" i="113"/>
  <c r="E19" i="113" s="1"/>
  <c r="C19" i="113"/>
  <c r="C14" i="112"/>
  <c r="D16" i="112"/>
  <c r="F14" i="112"/>
  <c r="E14" i="112" s="1"/>
  <c r="D65" i="112"/>
  <c r="D51" i="112"/>
  <c r="F33" i="112"/>
  <c r="E33" i="112" s="1"/>
  <c r="C33" i="112"/>
  <c r="D35" i="112"/>
  <c r="D17" i="112"/>
  <c r="F15" i="112"/>
  <c r="E15" i="112" s="1"/>
  <c r="C15" i="112"/>
  <c r="B18" i="112"/>
  <c r="B67" i="112" s="1"/>
  <c r="D13" i="111"/>
  <c r="F12" i="111"/>
  <c r="E12" i="111" s="1"/>
  <c r="D14" i="111"/>
  <c r="C14" i="111" s="1"/>
  <c r="F11" i="111"/>
  <c r="E11" i="111" s="1"/>
  <c r="C63" i="111"/>
  <c r="B65" i="111"/>
  <c r="B16" i="111"/>
  <c r="C64" i="111"/>
  <c r="F64" i="111"/>
  <c r="E64" i="111" s="1"/>
  <c r="D51" i="111"/>
  <c r="F33" i="111"/>
  <c r="E33" i="111" s="1"/>
  <c r="D35" i="111"/>
  <c r="C33" i="111"/>
  <c r="C12" i="111"/>
  <c r="F13" i="111"/>
  <c r="E13" i="111" s="1"/>
  <c r="B64" i="111"/>
  <c r="D65" i="111"/>
  <c r="D16" i="111"/>
  <c r="B63" i="110"/>
  <c r="A63" i="110"/>
  <c r="D35" i="110"/>
  <c r="D33" i="110"/>
  <c r="C19" i="110"/>
  <c r="C18" i="110"/>
  <c r="C17" i="110"/>
  <c r="C16" i="110"/>
  <c r="C15" i="110"/>
  <c r="C14" i="110"/>
  <c r="C13" i="110"/>
  <c r="C12" i="110"/>
  <c r="D11" i="110"/>
  <c r="D13" i="110" s="1"/>
  <c r="A67" i="110"/>
  <c r="A66" i="110"/>
  <c r="A65" i="110"/>
  <c r="A64" i="110"/>
  <c r="D63" i="110"/>
  <c r="F63" i="110" s="1"/>
  <c r="E63" i="110" s="1"/>
  <c r="C63" i="110"/>
  <c r="B55" i="110"/>
  <c r="A55" i="110"/>
  <c r="B54" i="110"/>
  <c r="A54" i="110"/>
  <c r="B53" i="110"/>
  <c r="A53" i="110"/>
  <c r="B52" i="110"/>
  <c r="A52" i="110"/>
  <c r="B51" i="110"/>
  <c r="A51" i="110"/>
  <c r="D14" i="110"/>
  <c r="B13" i="110"/>
  <c r="B15" i="110" s="1"/>
  <c r="B17" i="110" s="1"/>
  <c r="B19" i="110" s="1"/>
  <c r="D12" i="110"/>
  <c r="D64" i="110" s="1"/>
  <c r="B12" i="110"/>
  <c r="B14" i="110" s="1"/>
  <c r="C11" i="110"/>
  <c r="F10" i="110"/>
  <c r="E10" i="110" s="1"/>
  <c r="C10" i="110"/>
  <c r="D2" i="110"/>
  <c r="C39" i="113" l="1"/>
  <c r="D41" i="113"/>
  <c r="F39" i="113"/>
  <c r="E39" i="113" s="1"/>
  <c r="D54" i="113"/>
  <c r="C53" i="113"/>
  <c r="F53" i="113"/>
  <c r="E53" i="113" s="1"/>
  <c r="F35" i="112"/>
  <c r="E35" i="112" s="1"/>
  <c r="D37" i="112"/>
  <c r="C35" i="112"/>
  <c r="F65" i="112"/>
  <c r="E65" i="112" s="1"/>
  <c r="C65" i="112"/>
  <c r="D18" i="112"/>
  <c r="F16" i="112"/>
  <c r="E16" i="112" s="1"/>
  <c r="C16" i="112"/>
  <c r="C17" i="112"/>
  <c r="D19" i="112"/>
  <c r="F17" i="112"/>
  <c r="E17" i="112" s="1"/>
  <c r="C51" i="112"/>
  <c r="F51" i="112"/>
  <c r="E51" i="112" s="1"/>
  <c r="F14" i="111"/>
  <c r="E14" i="111" s="1"/>
  <c r="D15" i="111"/>
  <c r="C13" i="111"/>
  <c r="C51" i="111"/>
  <c r="F51" i="111"/>
  <c r="E51" i="111" s="1"/>
  <c r="F65" i="111"/>
  <c r="E65" i="111" s="1"/>
  <c r="C65" i="111"/>
  <c r="F35" i="111"/>
  <c r="E35" i="111" s="1"/>
  <c r="D52" i="111"/>
  <c r="D37" i="111"/>
  <c r="C35" i="111"/>
  <c r="B18" i="111"/>
  <c r="B67" i="111" s="1"/>
  <c r="B66" i="111"/>
  <c r="D66" i="111"/>
  <c r="C16" i="111"/>
  <c r="D18" i="111"/>
  <c r="F16" i="111"/>
  <c r="E16" i="111" s="1"/>
  <c r="F13" i="110"/>
  <c r="E13" i="110" s="1"/>
  <c r="D15" i="110"/>
  <c r="F11" i="110"/>
  <c r="E11" i="110" s="1"/>
  <c r="F12" i="110"/>
  <c r="E12" i="110" s="1"/>
  <c r="B65" i="110"/>
  <c r="B16" i="110"/>
  <c r="C64" i="110"/>
  <c r="F64" i="110"/>
  <c r="E64" i="110" s="1"/>
  <c r="B64" i="110"/>
  <c r="D65" i="110"/>
  <c r="D16" i="110"/>
  <c r="F14" i="110"/>
  <c r="E14" i="110" s="1"/>
  <c r="F33" i="110"/>
  <c r="E33" i="110" s="1"/>
  <c r="F64" i="109"/>
  <c r="C66" i="109"/>
  <c r="D66" i="109"/>
  <c r="D64" i="109"/>
  <c r="A66" i="109"/>
  <c r="B66" i="109"/>
  <c r="A52" i="109"/>
  <c r="A51" i="109"/>
  <c r="B51" i="109"/>
  <c r="B52" i="109"/>
  <c r="D55" i="109"/>
  <c r="D54" i="109"/>
  <c r="D53" i="109"/>
  <c r="D52" i="109"/>
  <c r="C52" i="109" s="1"/>
  <c r="D51" i="109"/>
  <c r="D39" i="109"/>
  <c r="D35" i="109"/>
  <c r="C33" i="109"/>
  <c r="D33" i="109"/>
  <c r="A67" i="109"/>
  <c r="A65" i="109"/>
  <c r="E64" i="109"/>
  <c r="C64" i="109"/>
  <c r="A64" i="109"/>
  <c r="D63" i="109"/>
  <c r="F63" i="109" s="1"/>
  <c r="E63" i="109" s="1"/>
  <c r="B63" i="109"/>
  <c r="A63" i="109"/>
  <c r="B55" i="109"/>
  <c r="A55" i="109"/>
  <c r="F54" i="109"/>
  <c r="E54" i="109" s="1"/>
  <c r="B54" i="109"/>
  <c r="A54" i="109"/>
  <c r="A53" i="109"/>
  <c r="F52" i="109"/>
  <c r="E52" i="109" s="1"/>
  <c r="F51" i="109"/>
  <c r="E51" i="109" s="1"/>
  <c r="C51" i="109"/>
  <c r="F41" i="109"/>
  <c r="E41" i="109" s="1"/>
  <c r="D41" i="109"/>
  <c r="F39" i="109"/>
  <c r="E39" i="109" s="1"/>
  <c r="C39" i="109"/>
  <c r="C35" i="109"/>
  <c r="B53" i="109"/>
  <c r="F33" i="109"/>
  <c r="E33" i="109" s="1"/>
  <c r="D15" i="109"/>
  <c r="D17" i="109" s="1"/>
  <c r="D14" i="109"/>
  <c r="C14" i="109" s="1"/>
  <c r="F13" i="109"/>
  <c r="E13" i="109"/>
  <c r="D13" i="109"/>
  <c r="C13" i="109" s="1"/>
  <c r="B13" i="109"/>
  <c r="B15" i="109" s="1"/>
  <c r="B17" i="109" s="1"/>
  <c r="B19" i="109" s="1"/>
  <c r="D12" i="109"/>
  <c r="C12" i="109" s="1"/>
  <c r="B12" i="109"/>
  <c r="B14" i="109" s="1"/>
  <c r="F11" i="109"/>
  <c r="E11" i="109"/>
  <c r="C11" i="109"/>
  <c r="F10" i="109"/>
  <c r="E10" i="109" s="1"/>
  <c r="C10" i="109"/>
  <c r="D2" i="109"/>
  <c r="F54" i="113" l="1"/>
  <c r="E54" i="113" s="1"/>
  <c r="C54" i="113"/>
  <c r="D55" i="113"/>
  <c r="F41" i="113"/>
  <c r="E41" i="113" s="1"/>
  <c r="C41" i="113"/>
  <c r="F19" i="112"/>
  <c r="E19" i="112" s="1"/>
  <c r="C19" i="112"/>
  <c r="C18" i="112"/>
  <c r="F18" i="112"/>
  <c r="E18" i="112" s="1"/>
  <c r="D67" i="112"/>
  <c r="E66" i="112"/>
  <c r="C66" i="112"/>
  <c r="D53" i="112"/>
  <c r="F37" i="112"/>
  <c r="E37" i="112" s="1"/>
  <c r="D39" i="112"/>
  <c r="C37" i="112"/>
  <c r="E52" i="112"/>
  <c r="C52" i="112"/>
  <c r="D17" i="111"/>
  <c r="F15" i="111"/>
  <c r="E15" i="111" s="1"/>
  <c r="C15" i="111"/>
  <c r="C66" i="111"/>
  <c r="F66" i="111"/>
  <c r="E66" i="111" s="1"/>
  <c r="D53" i="111"/>
  <c r="F37" i="111"/>
  <c r="E37" i="111" s="1"/>
  <c r="D39" i="111"/>
  <c r="C37" i="111"/>
  <c r="F52" i="111"/>
  <c r="E52" i="111" s="1"/>
  <c r="C52" i="111"/>
  <c r="C18" i="111"/>
  <c r="F18" i="111"/>
  <c r="E18" i="111" s="1"/>
  <c r="D67" i="111"/>
  <c r="D17" i="110"/>
  <c r="F15" i="110"/>
  <c r="E15" i="110" s="1"/>
  <c r="D51" i="110"/>
  <c r="C33" i="110"/>
  <c r="D66" i="110"/>
  <c r="D18" i="110"/>
  <c r="F16" i="110"/>
  <c r="E16" i="110" s="1"/>
  <c r="B18" i="110"/>
  <c r="B67" i="110" s="1"/>
  <c r="B66" i="110"/>
  <c r="F35" i="110"/>
  <c r="E35" i="110" s="1"/>
  <c r="C35" i="110"/>
  <c r="D52" i="110"/>
  <c r="D37" i="110"/>
  <c r="F65" i="110"/>
  <c r="E65" i="110" s="1"/>
  <c r="C65" i="110"/>
  <c r="C41" i="109"/>
  <c r="C54" i="109"/>
  <c r="F66" i="109"/>
  <c r="E66" i="109" s="1"/>
  <c r="C15" i="109"/>
  <c r="C63" i="109"/>
  <c r="F12" i="109"/>
  <c r="E12" i="109" s="1"/>
  <c r="C17" i="109"/>
  <c r="D19" i="109"/>
  <c r="F17" i="109"/>
  <c r="E17" i="109" s="1"/>
  <c r="B65" i="109"/>
  <c r="B16" i="109"/>
  <c r="B18" i="109" s="1"/>
  <c r="B67" i="109" s="1"/>
  <c r="C55" i="109"/>
  <c r="F55" i="109"/>
  <c r="E55" i="109" s="1"/>
  <c r="D37" i="109"/>
  <c r="B64" i="109"/>
  <c r="D65" i="109"/>
  <c r="F14" i="109"/>
  <c r="E14" i="109" s="1"/>
  <c r="D16" i="109"/>
  <c r="F35" i="109"/>
  <c r="E35" i="109" s="1"/>
  <c r="F15" i="109"/>
  <c r="E15" i="109" s="1"/>
  <c r="F66" i="108"/>
  <c r="D66" i="108"/>
  <c r="B66" i="108"/>
  <c r="A66" i="108"/>
  <c r="B64" i="108"/>
  <c r="A64" i="108"/>
  <c r="C55" i="113" l="1"/>
  <c r="F55" i="113"/>
  <c r="E55" i="113" s="1"/>
  <c r="F53" i="112"/>
  <c r="E53" i="112" s="1"/>
  <c r="C53" i="112"/>
  <c r="F39" i="112"/>
  <c r="E39" i="112" s="1"/>
  <c r="D54" i="112"/>
  <c r="D41" i="112"/>
  <c r="C39" i="112"/>
  <c r="F67" i="112"/>
  <c r="E67" i="112" s="1"/>
  <c r="C67" i="112"/>
  <c r="C17" i="111"/>
  <c r="F17" i="111"/>
  <c r="E17" i="111" s="1"/>
  <c r="D19" i="111"/>
  <c r="C53" i="111"/>
  <c r="F53" i="111"/>
  <c r="E53" i="111" s="1"/>
  <c r="F67" i="111"/>
  <c r="E67" i="111" s="1"/>
  <c r="C67" i="111"/>
  <c r="F39" i="111"/>
  <c r="E39" i="111" s="1"/>
  <c r="C39" i="111"/>
  <c r="D54" i="111"/>
  <c r="D41" i="111"/>
  <c r="D19" i="110"/>
  <c r="F17" i="110"/>
  <c r="E17" i="110" s="1"/>
  <c r="C51" i="110"/>
  <c r="F51" i="110"/>
  <c r="E51" i="110" s="1"/>
  <c r="F18" i="110"/>
  <c r="E18" i="110" s="1"/>
  <c r="D67" i="110"/>
  <c r="D53" i="110"/>
  <c r="F37" i="110"/>
  <c r="E37" i="110" s="1"/>
  <c r="C37" i="110"/>
  <c r="D39" i="110"/>
  <c r="F52" i="110"/>
  <c r="E52" i="110" s="1"/>
  <c r="C52" i="110"/>
  <c r="C66" i="110"/>
  <c r="F66" i="110"/>
  <c r="E66" i="110" s="1"/>
  <c r="F65" i="109"/>
  <c r="E65" i="109" s="1"/>
  <c r="C65" i="109"/>
  <c r="C16" i="109"/>
  <c r="D18" i="109"/>
  <c r="F16" i="109"/>
  <c r="E16" i="109" s="1"/>
  <c r="F37" i="109"/>
  <c r="E37" i="109" s="1"/>
  <c r="C37" i="109"/>
  <c r="F19" i="109"/>
  <c r="E19" i="109" s="1"/>
  <c r="C19" i="109"/>
  <c r="E38" i="107"/>
  <c r="C38" i="107"/>
  <c r="D38" i="107"/>
  <c r="F54" i="112" l="1"/>
  <c r="E54" i="112" s="1"/>
  <c r="C54" i="112"/>
  <c r="D55" i="112"/>
  <c r="F41" i="112"/>
  <c r="E41" i="112" s="1"/>
  <c r="C41" i="112"/>
  <c r="F19" i="111"/>
  <c r="E19" i="111" s="1"/>
  <c r="C19" i="111"/>
  <c r="D55" i="111"/>
  <c r="F41" i="111"/>
  <c r="E41" i="111" s="1"/>
  <c r="C41" i="111"/>
  <c r="F54" i="111"/>
  <c r="E54" i="111" s="1"/>
  <c r="C54" i="111"/>
  <c r="F19" i="110"/>
  <c r="E19" i="110" s="1"/>
  <c r="C53" i="110"/>
  <c r="F53" i="110"/>
  <c r="E53" i="110" s="1"/>
  <c r="F39" i="110"/>
  <c r="E39" i="110" s="1"/>
  <c r="C39" i="110"/>
  <c r="D54" i="110"/>
  <c r="D41" i="110"/>
  <c r="F67" i="110"/>
  <c r="E67" i="110" s="1"/>
  <c r="C67" i="110"/>
  <c r="C53" i="109"/>
  <c r="F53" i="109"/>
  <c r="E53" i="109" s="1"/>
  <c r="C18" i="109"/>
  <c r="F18" i="109"/>
  <c r="E18" i="109" s="1"/>
  <c r="D67" i="109"/>
  <c r="E67" i="108"/>
  <c r="F67" i="108"/>
  <c r="C67" i="108"/>
  <c r="D67" i="108"/>
  <c r="B67" i="108"/>
  <c r="A67" i="108"/>
  <c r="E66" i="108"/>
  <c r="E65" i="108"/>
  <c r="F65" i="108"/>
  <c r="E64" i="108"/>
  <c r="F64" i="108"/>
  <c r="E63" i="108"/>
  <c r="F63" i="108"/>
  <c r="C66" i="108"/>
  <c r="C65" i="108"/>
  <c r="C64" i="108"/>
  <c r="D64" i="108"/>
  <c r="D65" i="108"/>
  <c r="B65" i="108"/>
  <c r="A65" i="108"/>
  <c r="C63" i="108"/>
  <c r="D63" i="108"/>
  <c r="B63" i="108"/>
  <c r="A63" i="108"/>
  <c r="B54" i="108"/>
  <c r="B53" i="108"/>
  <c r="A55" i="108"/>
  <c r="A54" i="108"/>
  <c r="A53" i="108"/>
  <c r="E53" i="108"/>
  <c r="F53" i="108"/>
  <c r="F52" i="108"/>
  <c r="E52" i="108" s="1"/>
  <c r="C53" i="108"/>
  <c r="C52" i="108"/>
  <c r="D55" i="108"/>
  <c r="F55" i="108" s="1"/>
  <c r="E55" i="108" s="1"/>
  <c r="D54" i="108"/>
  <c r="F54" i="108" s="1"/>
  <c r="E54" i="108" s="1"/>
  <c r="D53" i="108"/>
  <c r="E51" i="108"/>
  <c r="F51" i="108"/>
  <c r="C51" i="108"/>
  <c r="E34" i="108"/>
  <c r="E38" i="108"/>
  <c r="F38" i="108"/>
  <c r="F34" i="108"/>
  <c r="C34" i="108"/>
  <c r="C38" i="108"/>
  <c r="C33" i="108"/>
  <c r="C35" i="108"/>
  <c r="C37" i="108"/>
  <c r="C39" i="108"/>
  <c r="C41" i="108"/>
  <c r="E39" i="108"/>
  <c r="E37" i="108"/>
  <c r="E35" i="108"/>
  <c r="E33" i="108"/>
  <c r="F33" i="108"/>
  <c r="F35" i="108"/>
  <c r="F37" i="108"/>
  <c r="F39" i="108"/>
  <c r="F41" i="108"/>
  <c r="E41" i="108" s="1"/>
  <c r="D41" i="108"/>
  <c r="D37" i="108"/>
  <c r="D35" i="108"/>
  <c r="B55" i="108"/>
  <c r="B37" i="108"/>
  <c r="B35" i="108"/>
  <c r="E19" i="108"/>
  <c r="E18" i="108"/>
  <c r="E17" i="108"/>
  <c r="E16" i="108"/>
  <c r="E15" i="108"/>
  <c r="E14" i="108"/>
  <c r="E13" i="108"/>
  <c r="E12" i="108"/>
  <c r="E11" i="108"/>
  <c r="E10" i="108"/>
  <c r="F19" i="108"/>
  <c r="F18" i="108"/>
  <c r="F17" i="108"/>
  <c r="F16" i="108"/>
  <c r="F15" i="108"/>
  <c r="F14" i="108"/>
  <c r="F13" i="108"/>
  <c r="F12" i="108"/>
  <c r="F11" i="108"/>
  <c r="F10" i="108"/>
  <c r="C19" i="108"/>
  <c r="C18" i="108"/>
  <c r="C17" i="108"/>
  <c r="C16" i="108"/>
  <c r="C15" i="108"/>
  <c r="C14" i="108"/>
  <c r="C13" i="108"/>
  <c r="C12" i="108"/>
  <c r="C11" i="108"/>
  <c r="C10" i="108"/>
  <c r="B19" i="108"/>
  <c r="B17" i="108"/>
  <c r="B15" i="108"/>
  <c r="B13" i="108"/>
  <c r="B18" i="108"/>
  <c r="B16" i="108"/>
  <c r="B14" i="108"/>
  <c r="B12" i="108"/>
  <c r="D19" i="108"/>
  <c r="D17" i="108"/>
  <c r="D15" i="108"/>
  <c r="D13" i="108"/>
  <c r="D18" i="108"/>
  <c r="D16" i="108"/>
  <c r="D14" i="108"/>
  <c r="D12" i="108"/>
  <c r="C55" i="112" l="1"/>
  <c r="F55" i="112"/>
  <c r="E55" i="112" s="1"/>
  <c r="C55" i="111"/>
  <c r="F55" i="111"/>
  <c r="E55" i="111" s="1"/>
  <c r="D55" i="110"/>
  <c r="F41" i="110"/>
  <c r="E41" i="110" s="1"/>
  <c r="C41" i="110"/>
  <c r="F54" i="110"/>
  <c r="E54" i="110" s="1"/>
  <c r="C54" i="110"/>
  <c r="F67" i="109"/>
  <c r="E67" i="109" s="1"/>
  <c r="C67" i="109"/>
  <c r="C54" i="108"/>
  <c r="C55" i="108"/>
  <c r="C64" i="107"/>
  <c r="D54" i="107"/>
  <c r="D18" i="107"/>
  <c r="C55" i="110" l="1"/>
  <c r="F55" i="110"/>
  <c r="E55" i="110" s="1"/>
  <c r="F16" i="107"/>
  <c r="D2" i="108" l="1"/>
  <c r="B65" i="107"/>
  <c r="A64" i="107"/>
  <c r="B55" i="107"/>
  <c r="A55" i="107"/>
  <c r="F54" i="107"/>
  <c r="B54" i="107"/>
  <c r="A54" i="107"/>
  <c r="E11" i="107"/>
  <c r="F63" i="107" l="1"/>
  <c r="D51" i="107" l="1"/>
  <c r="B51" i="107"/>
  <c r="A51" i="107"/>
  <c r="D63" i="107"/>
  <c r="B63" i="107"/>
  <c r="A63" i="107"/>
  <c r="E55" i="106"/>
  <c r="A55" i="106"/>
  <c r="C55" i="106"/>
  <c r="E33" i="107" l="1"/>
  <c r="F33" i="107"/>
  <c r="F32" i="107"/>
  <c r="E32" i="107" s="1"/>
  <c r="E63" i="107"/>
  <c r="C63" i="107"/>
  <c r="C32" i="107"/>
  <c r="D32" i="107"/>
  <c r="A52" i="106"/>
  <c r="A51" i="106"/>
  <c r="A53" i="106"/>
  <c r="B53" i="106"/>
  <c r="D54" i="106"/>
  <c r="D53" i="106"/>
  <c r="D52" i="106"/>
  <c r="B52" i="106"/>
  <c r="B51" i="106"/>
  <c r="D33" i="107" l="1"/>
  <c r="C12" i="107"/>
  <c r="D11" i="107"/>
  <c r="F10" i="107"/>
  <c r="C10" i="107"/>
  <c r="D2" i="107"/>
  <c r="C16" i="107" l="1"/>
  <c r="C11" i="107"/>
  <c r="C51" i="107"/>
  <c r="E51" i="107"/>
  <c r="F14" i="107"/>
  <c r="E14" i="107" s="1"/>
  <c r="F64" i="107"/>
  <c r="E64" i="107" s="1"/>
  <c r="F12" i="107"/>
  <c r="E12" i="107" s="1"/>
  <c r="F13" i="107"/>
  <c r="E13" i="107" s="1"/>
  <c r="C14" i="107"/>
  <c r="C33" i="107"/>
  <c r="E16" i="107" l="1"/>
  <c r="D55" i="107"/>
  <c r="C53" i="107"/>
  <c r="C13" i="107"/>
  <c r="D15" i="107"/>
  <c r="F18" i="107" l="1"/>
  <c r="E18" i="107" s="1"/>
  <c r="C18" i="107"/>
  <c r="F15" i="107"/>
  <c r="E15" i="107" s="1"/>
  <c r="C15" i="107"/>
  <c r="C35" i="107"/>
  <c r="F35" i="107"/>
  <c r="E35" i="107" s="1"/>
  <c r="D66" i="107" l="1"/>
  <c r="F65" i="107"/>
  <c r="E65" i="107" s="1"/>
  <c r="C65" i="107"/>
  <c r="C54" i="107"/>
  <c r="E54" i="107"/>
  <c r="E53" i="107"/>
  <c r="C37" i="107"/>
  <c r="F37" i="107"/>
  <c r="E37" i="107" s="1"/>
  <c r="F17" i="107"/>
  <c r="E17" i="107" s="1"/>
  <c r="C17" i="107"/>
  <c r="C55" i="107"/>
  <c r="C54" i="105"/>
  <c r="C52" i="105"/>
  <c r="C55" i="105"/>
  <c r="C53" i="105"/>
  <c r="C51" i="105"/>
  <c r="D37" i="105"/>
  <c r="C41" i="105"/>
  <c r="C39" i="105"/>
  <c r="C37" i="105"/>
  <c r="C35" i="105"/>
  <c r="D33" i="105"/>
  <c r="C33" i="105" s="1"/>
  <c r="D14" i="106"/>
  <c r="D65" i="106" s="1"/>
  <c r="F65" i="106" s="1"/>
  <c r="D12" i="106"/>
  <c r="C13" i="106"/>
  <c r="C12" i="106"/>
  <c r="C64" i="106" s="1"/>
  <c r="C10" i="106"/>
  <c r="D33" i="106"/>
  <c r="C33" i="106" s="1"/>
  <c r="B67" i="106"/>
  <c r="A67" i="106"/>
  <c r="B65" i="106"/>
  <c r="A65" i="106"/>
  <c r="D64" i="106"/>
  <c r="F64" i="106" s="1"/>
  <c r="D63" i="106"/>
  <c r="F63" i="106" s="1"/>
  <c r="C63" i="106"/>
  <c r="B63" i="106"/>
  <c r="A63" i="106"/>
  <c r="B54" i="106"/>
  <c r="A54" i="106"/>
  <c r="D34" i="106"/>
  <c r="F34" i="106" s="1"/>
  <c r="D32" i="106"/>
  <c r="F32" i="106" s="1"/>
  <c r="B13" i="106"/>
  <c r="B15" i="106" s="1"/>
  <c r="B17" i="106" s="1"/>
  <c r="B19" i="106" s="1"/>
  <c r="F12" i="106"/>
  <c r="D11" i="106"/>
  <c r="D13" i="106" s="1"/>
  <c r="A11" i="106"/>
  <c r="F10" i="106"/>
  <c r="D2" i="106"/>
  <c r="F66" i="107" l="1"/>
  <c r="E66" i="107" s="1"/>
  <c r="C66" i="107"/>
  <c r="C32" i="106"/>
  <c r="C11" i="106"/>
  <c r="C19" i="107"/>
  <c r="F19" i="107"/>
  <c r="E19" i="107" s="1"/>
  <c r="C39" i="107"/>
  <c r="F39" i="107"/>
  <c r="E39" i="107" s="1"/>
  <c r="D36" i="106"/>
  <c r="F36" i="106" s="1"/>
  <c r="C36" i="106"/>
  <c r="C14" i="106"/>
  <c r="C65" i="106" s="1"/>
  <c r="C34" i="106"/>
  <c r="F11" i="106"/>
  <c r="F13" i="106"/>
  <c r="D35" i="106"/>
  <c r="D15" i="106"/>
  <c r="C15" i="106" s="1"/>
  <c r="F14" i="106"/>
  <c r="D16" i="106"/>
  <c r="C16" i="106" s="1"/>
  <c r="C66" i="106" s="1"/>
  <c r="F33" i="105"/>
  <c r="D14" i="105"/>
  <c r="F35" i="106" l="1"/>
  <c r="C35" i="106"/>
  <c r="C52" i="106" s="1"/>
  <c r="C41" i="107"/>
  <c r="F55" i="107"/>
  <c r="E55" i="107" s="1"/>
  <c r="F41" i="107"/>
  <c r="E41" i="107" s="1"/>
  <c r="D37" i="106"/>
  <c r="C37" i="106" s="1"/>
  <c r="D17" i="106"/>
  <c r="C17" i="106" s="1"/>
  <c r="F15" i="106"/>
  <c r="F33" i="106"/>
  <c r="D51" i="106"/>
  <c r="C51" i="106" s="1"/>
  <c r="D18" i="106"/>
  <c r="C18" i="106" s="1"/>
  <c r="C67" i="106" s="1"/>
  <c r="F16" i="106"/>
  <c r="D66" i="106"/>
  <c r="F66" i="106" s="1"/>
  <c r="D38" i="106"/>
  <c r="D51" i="105"/>
  <c r="C67" i="105"/>
  <c r="B67" i="105"/>
  <c r="A67" i="105"/>
  <c r="C66" i="105"/>
  <c r="C65" i="105"/>
  <c r="B65" i="105"/>
  <c r="A65" i="105"/>
  <c r="C64" i="105"/>
  <c r="D63" i="105"/>
  <c r="F63" i="105" s="1"/>
  <c r="C63" i="105"/>
  <c r="B63" i="105"/>
  <c r="A63" i="105"/>
  <c r="B55" i="105"/>
  <c r="A55" i="105"/>
  <c r="B54" i="105"/>
  <c r="A54" i="105"/>
  <c r="B53" i="105"/>
  <c r="A53" i="105"/>
  <c r="D32" i="105"/>
  <c r="F32" i="105" s="1"/>
  <c r="B13" i="105"/>
  <c r="B15" i="105" s="1"/>
  <c r="B17" i="105" s="1"/>
  <c r="B19" i="105" s="1"/>
  <c r="D64" i="105"/>
  <c r="F64" i="105" s="1"/>
  <c r="D11" i="105"/>
  <c r="D13" i="105" s="1"/>
  <c r="A11" i="105"/>
  <c r="F10" i="105"/>
  <c r="D2" i="105"/>
  <c r="D52" i="104"/>
  <c r="D51" i="104"/>
  <c r="F38" i="106" l="1"/>
  <c r="C38" i="106"/>
  <c r="D40" i="106"/>
  <c r="D67" i="106"/>
  <c r="F67" i="106" s="1"/>
  <c r="F18" i="106"/>
  <c r="D39" i="106"/>
  <c r="C39" i="106" s="1"/>
  <c r="C54" i="106" s="1"/>
  <c r="D19" i="106"/>
  <c r="C19" i="106" s="1"/>
  <c r="F17" i="106"/>
  <c r="F51" i="106"/>
  <c r="F37" i="106"/>
  <c r="D15" i="105"/>
  <c r="F13" i="105"/>
  <c r="D35" i="105"/>
  <c r="F35" i="105" s="1"/>
  <c r="F11" i="105"/>
  <c r="D34" i="105"/>
  <c r="F34" i="105" s="1"/>
  <c r="F12" i="105"/>
  <c r="B67" i="104"/>
  <c r="B65" i="104"/>
  <c r="A67" i="104"/>
  <c r="A65" i="104"/>
  <c r="B63" i="104"/>
  <c r="A63" i="104"/>
  <c r="C67" i="104"/>
  <c r="C66" i="104"/>
  <c r="C65" i="104"/>
  <c r="C64" i="104"/>
  <c r="D63" i="104"/>
  <c r="F63" i="104" s="1"/>
  <c r="C63" i="104"/>
  <c r="C55" i="104"/>
  <c r="B55" i="104"/>
  <c r="A55" i="104"/>
  <c r="C53" i="104"/>
  <c r="B53" i="104"/>
  <c r="A53" i="104"/>
  <c r="D32" i="104"/>
  <c r="B13" i="104"/>
  <c r="B15" i="104" s="1"/>
  <c r="B17" i="104" s="1"/>
  <c r="B19" i="104" s="1"/>
  <c r="D12" i="104"/>
  <c r="D64" i="104" s="1"/>
  <c r="F64" i="104" s="1"/>
  <c r="D11" i="104"/>
  <c r="D13" i="104" s="1"/>
  <c r="A11" i="104"/>
  <c r="F10" i="104"/>
  <c r="D2" i="104"/>
  <c r="F40" i="106" l="1"/>
  <c r="C40" i="106"/>
  <c r="F39" i="106"/>
  <c r="F19" i="106"/>
  <c r="D41" i="106"/>
  <c r="C41" i="106" s="1"/>
  <c r="D17" i="105"/>
  <c r="F15" i="105"/>
  <c r="D65" i="105"/>
  <c r="F65" i="105" s="1"/>
  <c r="D16" i="105"/>
  <c r="F14" i="105"/>
  <c r="D36" i="105"/>
  <c r="F36" i="105" s="1"/>
  <c r="D14" i="104"/>
  <c r="D65" i="104" s="1"/>
  <c r="F65" i="104" s="1"/>
  <c r="F12" i="104"/>
  <c r="D35" i="104"/>
  <c r="D15" i="104"/>
  <c r="F13" i="104"/>
  <c r="D34" i="104"/>
  <c r="D36" i="104"/>
  <c r="D16" i="104"/>
  <c r="D33" i="104"/>
  <c r="F11" i="104"/>
  <c r="C67" i="103"/>
  <c r="C66" i="103"/>
  <c r="B66" i="103"/>
  <c r="A66" i="103"/>
  <c r="C65" i="103"/>
  <c r="C64" i="103"/>
  <c r="B64" i="103"/>
  <c r="A64" i="103"/>
  <c r="D63" i="103"/>
  <c r="F63" i="103" s="1"/>
  <c r="C63" i="103"/>
  <c r="C55" i="103"/>
  <c r="C53" i="103"/>
  <c r="B53" i="103"/>
  <c r="A53" i="103"/>
  <c r="C52" i="103"/>
  <c r="B52" i="103"/>
  <c r="A52" i="103"/>
  <c r="C51" i="103"/>
  <c r="B51" i="103"/>
  <c r="A51" i="103"/>
  <c r="F32" i="103"/>
  <c r="D32" i="103"/>
  <c r="B13" i="103"/>
  <c r="B15" i="103" s="1"/>
  <c r="B17" i="103" s="1"/>
  <c r="B19" i="103" s="1"/>
  <c r="F12" i="103"/>
  <c r="D12" i="103"/>
  <c r="D64" i="103" s="1"/>
  <c r="F64" i="103" s="1"/>
  <c r="D11" i="103"/>
  <c r="D33" i="103" s="1"/>
  <c r="A11" i="103"/>
  <c r="F10" i="103"/>
  <c r="D2" i="103"/>
  <c r="F41" i="106" l="1"/>
  <c r="F51" i="105"/>
  <c r="D52" i="105"/>
  <c r="F52" i="105" s="1"/>
  <c r="D53" i="105"/>
  <c r="F53" i="105" s="1"/>
  <c r="F37" i="105"/>
  <c r="D66" i="105"/>
  <c r="F66" i="105" s="1"/>
  <c r="D38" i="105"/>
  <c r="F38" i="105" s="1"/>
  <c r="D18" i="105"/>
  <c r="F16" i="105"/>
  <c r="D39" i="105"/>
  <c r="D19" i="105"/>
  <c r="F17" i="105"/>
  <c r="D14" i="103"/>
  <c r="D16" i="103" s="1"/>
  <c r="F14" i="104"/>
  <c r="F51" i="104"/>
  <c r="F33" i="104"/>
  <c r="D66" i="104"/>
  <c r="F66" i="104" s="1"/>
  <c r="D18" i="104"/>
  <c r="F16" i="104"/>
  <c r="D38" i="104"/>
  <c r="F15" i="104"/>
  <c r="D37" i="104"/>
  <c r="D17" i="104"/>
  <c r="F35" i="104"/>
  <c r="F52" i="104"/>
  <c r="D51" i="103"/>
  <c r="F51" i="103" s="1"/>
  <c r="F33" i="103"/>
  <c r="D66" i="103"/>
  <c r="F66" i="103" s="1"/>
  <c r="D38" i="103"/>
  <c r="F38" i="103" s="1"/>
  <c r="D18" i="103"/>
  <c r="F16" i="103"/>
  <c r="F11" i="103"/>
  <c r="D13" i="103"/>
  <c r="D65" i="103"/>
  <c r="F65" i="103" s="1"/>
  <c r="F14" i="103"/>
  <c r="D34" i="103"/>
  <c r="F34" i="103" s="1"/>
  <c r="D36" i="103"/>
  <c r="F36" i="103" s="1"/>
  <c r="F63" i="102"/>
  <c r="D65" i="102"/>
  <c r="D64" i="102"/>
  <c r="D63" i="102"/>
  <c r="C66" i="102"/>
  <c r="C64" i="102"/>
  <c r="C63" i="102"/>
  <c r="B63" i="102"/>
  <c r="A64" i="102"/>
  <c r="A63" i="102"/>
  <c r="C67" i="102"/>
  <c r="B66" i="102"/>
  <c r="A66" i="102"/>
  <c r="C65" i="102"/>
  <c r="B64" i="102"/>
  <c r="C55" i="102"/>
  <c r="A55" i="102"/>
  <c r="C54" i="102"/>
  <c r="A54" i="102"/>
  <c r="C53" i="102"/>
  <c r="B53" i="102"/>
  <c r="A53" i="102"/>
  <c r="C52" i="102"/>
  <c r="B52" i="102"/>
  <c r="A52" i="102"/>
  <c r="C51" i="102"/>
  <c r="B51" i="102"/>
  <c r="A51" i="102"/>
  <c r="B41" i="102"/>
  <c r="B55" i="102" s="1"/>
  <c r="D32" i="102"/>
  <c r="F32" i="102" s="1"/>
  <c r="B13" i="102"/>
  <c r="B15" i="102" s="1"/>
  <c r="B17" i="102" s="1"/>
  <c r="B19" i="102" s="1"/>
  <c r="D12" i="102"/>
  <c r="D14" i="102" s="1"/>
  <c r="D11" i="102"/>
  <c r="D13" i="102" s="1"/>
  <c r="A11" i="102"/>
  <c r="F10" i="102"/>
  <c r="D2" i="102"/>
  <c r="F19" i="105" l="1"/>
  <c r="D41" i="105"/>
  <c r="F18" i="105"/>
  <c r="D67" i="105"/>
  <c r="F67" i="105" s="1"/>
  <c r="D40" i="105"/>
  <c r="F40" i="105" s="1"/>
  <c r="F39" i="105"/>
  <c r="D54" i="105"/>
  <c r="F54" i="105" s="1"/>
  <c r="F37" i="104"/>
  <c r="D53" i="104"/>
  <c r="F53" i="104" s="1"/>
  <c r="D67" i="104"/>
  <c r="F67" i="104" s="1"/>
  <c r="D40" i="104"/>
  <c r="F18" i="104"/>
  <c r="D19" i="104"/>
  <c r="F17" i="104"/>
  <c r="D35" i="103"/>
  <c r="D15" i="103"/>
  <c r="F13" i="103"/>
  <c r="D40" i="103"/>
  <c r="F40" i="103" s="1"/>
  <c r="F18" i="103"/>
  <c r="D67" i="103"/>
  <c r="F67" i="103" s="1"/>
  <c r="D15" i="102"/>
  <c r="F13" i="102"/>
  <c r="D35" i="102"/>
  <c r="D36" i="102"/>
  <c r="D16" i="102"/>
  <c r="F14" i="102"/>
  <c r="D33" i="102"/>
  <c r="B54" i="102"/>
  <c r="F11" i="102"/>
  <c r="D34" i="102"/>
  <c r="F34" i="102" s="1"/>
  <c r="F12" i="102"/>
  <c r="C67" i="101"/>
  <c r="A67" i="101"/>
  <c r="B53" i="101"/>
  <c r="B67" i="101"/>
  <c r="B11" i="101"/>
  <c r="B13" i="101" s="1"/>
  <c r="B15" i="101" s="1"/>
  <c r="B17" i="101" s="1"/>
  <c r="B19" i="101" s="1"/>
  <c r="B10" i="101"/>
  <c r="A11" i="101"/>
  <c r="A10" i="101"/>
  <c r="B66" i="101"/>
  <c r="A66" i="101"/>
  <c r="C65" i="101"/>
  <c r="B65" i="101"/>
  <c r="A65" i="101"/>
  <c r="B64" i="101"/>
  <c r="C55" i="101"/>
  <c r="A55" i="101"/>
  <c r="C54" i="101"/>
  <c r="A54" i="101"/>
  <c r="C53" i="101"/>
  <c r="A53" i="101"/>
  <c r="C52" i="101"/>
  <c r="B52" i="101"/>
  <c r="A52" i="101"/>
  <c r="C51" i="101"/>
  <c r="B51" i="101"/>
  <c r="A51" i="101"/>
  <c r="D32" i="101"/>
  <c r="D12" i="101"/>
  <c r="D14" i="101" s="1"/>
  <c r="D11" i="101"/>
  <c r="F11" i="101" s="1"/>
  <c r="F10" i="101"/>
  <c r="D2" i="101"/>
  <c r="D55" i="105" l="1"/>
  <c r="F55" i="105" s="1"/>
  <c r="F41" i="105"/>
  <c r="F19" i="104"/>
  <c r="F39" i="104"/>
  <c r="F54" i="104"/>
  <c r="D37" i="103"/>
  <c r="F15" i="103"/>
  <c r="D17" i="103"/>
  <c r="F35" i="103"/>
  <c r="D52" i="103"/>
  <c r="F52" i="103" s="1"/>
  <c r="F36" i="102"/>
  <c r="F65" i="102"/>
  <c r="D51" i="102"/>
  <c r="F51" i="102" s="1"/>
  <c r="F33" i="102"/>
  <c r="F35" i="102"/>
  <c r="D52" i="102"/>
  <c r="F52" i="102" s="1"/>
  <c r="D38" i="102"/>
  <c r="F38" i="102" s="1"/>
  <c r="D66" i="102"/>
  <c r="F66" i="102" s="1"/>
  <c r="D18" i="102"/>
  <c r="F16" i="102"/>
  <c r="D17" i="102"/>
  <c r="F15" i="102"/>
  <c r="D37" i="102"/>
  <c r="B39" i="101"/>
  <c r="D33" i="101"/>
  <c r="F14" i="101"/>
  <c r="D36" i="101"/>
  <c r="D16" i="101"/>
  <c r="D13" i="101"/>
  <c r="F32" i="101"/>
  <c r="D34" i="101"/>
  <c r="F34" i="101" s="1"/>
  <c r="F12" i="101"/>
  <c r="D66" i="99"/>
  <c r="C66" i="99"/>
  <c r="B66" i="99"/>
  <c r="A66" i="99"/>
  <c r="D64" i="99"/>
  <c r="C64" i="99"/>
  <c r="B64" i="99"/>
  <c r="A64" i="99"/>
  <c r="F33" i="101" l="1"/>
  <c r="D63" i="101"/>
  <c r="D51" i="101"/>
  <c r="F51" i="101" s="1"/>
  <c r="D55" i="104"/>
  <c r="F41" i="104"/>
  <c r="D39" i="103"/>
  <c r="D19" i="103"/>
  <c r="F17" i="103"/>
  <c r="D53" i="103"/>
  <c r="F53" i="103" s="1"/>
  <c r="F37" i="103"/>
  <c r="D40" i="102"/>
  <c r="F40" i="102" s="1"/>
  <c r="D67" i="102"/>
  <c r="F67" i="102" s="1"/>
  <c r="F18" i="102"/>
  <c r="D39" i="102"/>
  <c r="D19" i="102"/>
  <c r="F17" i="102"/>
  <c r="F64" i="102"/>
  <c r="D53" i="102"/>
  <c r="F53" i="102" s="1"/>
  <c r="F37" i="102"/>
  <c r="B54" i="101"/>
  <c r="B41" i="101"/>
  <c r="B55" i="101" s="1"/>
  <c r="F16" i="101"/>
  <c r="D38" i="101"/>
  <c r="F38" i="101" s="1"/>
  <c r="D66" i="101"/>
  <c r="F66" i="101" s="1"/>
  <c r="D18" i="101"/>
  <c r="D67" i="101" s="1"/>
  <c r="F67" i="101" s="1"/>
  <c r="D65" i="101"/>
  <c r="F65" i="101" s="1"/>
  <c r="F36" i="101"/>
  <c r="D15" i="101"/>
  <c r="F13" i="101"/>
  <c r="D35" i="101"/>
  <c r="B66" i="100"/>
  <c r="A66" i="100"/>
  <c r="C65" i="100"/>
  <c r="B65" i="100"/>
  <c r="A65" i="100"/>
  <c r="B64" i="100"/>
  <c r="B63" i="100"/>
  <c r="A63" i="100"/>
  <c r="C55" i="100"/>
  <c r="B55" i="100"/>
  <c r="A55" i="100"/>
  <c r="C54" i="100"/>
  <c r="B54" i="100"/>
  <c r="A54" i="100"/>
  <c r="C53" i="100"/>
  <c r="B53" i="100"/>
  <c r="A53" i="100"/>
  <c r="C52" i="100"/>
  <c r="B52" i="100"/>
  <c r="A52" i="100"/>
  <c r="C51" i="100"/>
  <c r="B51" i="100"/>
  <c r="A51" i="100"/>
  <c r="B38" i="100"/>
  <c r="A38" i="100"/>
  <c r="B36" i="100"/>
  <c r="A36" i="100"/>
  <c r="B34" i="100"/>
  <c r="A34" i="100"/>
  <c r="D32" i="100"/>
  <c r="F32" i="100" s="1"/>
  <c r="B32" i="100"/>
  <c r="A32" i="100"/>
  <c r="D12" i="100"/>
  <c r="D34" i="100" s="1"/>
  <c r="F34" i="100" s="1"/>
  <c r="D11" i="100"/>
  <c r="F11" i="100" s="1"/>
  <c r="F10" i="100"/>
  <c r="D2" i="100"/>
  <c r="D33" i="100" l="1"/>
  <c r="D51" i="100" s="1"/>
  <c r="F51" i="100" s="1"/>
  <c r="F63" i="101"/>
  <c r="D64" i="101"/>
  <c r="F64" i="101" s="1"/>
  <c r="D41" i="103"/>
  <c r="F19" i="103"/>
  <c r="F54" i="103"/>
  <c r="F39" i="103"/>
  <c r="D54" i="102"/>
  <c r="F54" i="102" s="1"/>
  <c r="F39" i="102"/>
  <c r="D41" i="102"/>
  <c r="F19" i="102"/>
  <c r="F18" i="101"/>
  <c r="D40" i="101"/>
  <c r="D37" i="101"/>
  <c r="F15" i="101"/>
  <c r="D17" i="101"/>
  <c r="D52" i="101"/>
  <c r="F52" i="101" s="1"/>
  <c r="F35" i="101"/>
  <c r="D14" i="100"/>
  <c r="F12" i="100"/>
  <c r="F33" i="100"/>
  <c r="D63" i="100"/>
  <c r="D13" i="100"/>
  <c r="F38" i="99"/>
  <c r="F34" i="99"/>
  <c r="D55" i="103" l="1"/>
  <c r="F55" i="103" s="1"/>
  <c r="F41" i="103"/>
  <c r="D55" i="102"/>
  <c r="F55" i="102" s="1"/>
  <c r="F41" i="102"/>
  <c r="D53" i="101"/>
  <c r="F53" i="101" s="1"/>
  <c r="F37" i="101"/>
  <c r="F40" i="101"/>
  <c r="F17" i="101"/>
  <c r="D39" i="101"/>
  <c r="D19" i="101"/>
  <c r="F63" i="100"/>
  <c r="D64" i="100"/>
  <c r="F64" i="100" s="1"/>
  <c r="F13" i="100"/>
  <c r="D15" i="100"/>
  <c r="D35" i="100"/>
  <c r="D36" i="100"/>
  <c r="F14" i="100"/>
  <c r="D16" i="100"/>
  <c r="B67" i="99"/>
  <c r="A67" i="99"/>
  <c r="C65" i="99"/>
  <c r="B65" i="99"/>
  <c r="A65" i="99"/>
  <c r="B63" i="99"/>
  <c r="A63" i="99"/>
  <c r="C55" i="99"/>
  <c r="B55" i="99"/>
  <c r="A55" i="99"/>
  <c r="C54" i="99"/>
  <c r="B54" i="99"/>
  <c r="A54" i="99"/>
  <c r="C53" i="99"/>
  <c r="B53" i="99"/>
  <c r="A53" i="99"/>
  <c r="C52" i="99"/>
  <c r="B52" i="99"/>
  <c r="A52" i="99"/>
  <c r="C51" i="99"/>
  <c r="B51" i="99"/>
  <c r="A51" i="99"/>
  <c r="B40" i="99"/>
  <c r="A40" i="99"/>
  <c r="B36" i="99"/>
  <c r="A36" i="99"/>
  <c r="D32" i="99"/>
  <c r="D63" i="99" s="1"/>
  <c r="B32" i="99"/>
  <c r="A32" i="99"/>
  <c r="D12" i="99"/>
  <c r="F12" i="99" s="1"/>
  <c r="D11" i="99"/>
  <c r="D33" i="99" s="1"/>
  <c r="F10" i="99"/>
  <c r="D2" i="99"/>
  <c r="D41" i="101" l="1"/>
  <c r="F19" i="101"/>
  <c r="F39" i="101"/>
  <c r="D54" i="101"/>
  <c r="F54" i="101" s="1"/>
  <c r="D66" i="100"/>
  <c r="F66" i="100" s="1"/>
  <c r="D38" i="100"/>
  <c r="F38" i="100" s="1"/>
  <c r="F16" i="100"/>
  <c r="D18" i="100"/>
  <c r="F15" i="100"/>
  <c r="D17" i="100"/>
  <c r="D37" i="100"/>
  <c r="F36" i="100"/>
  <c r="D65" i="100"/>
  <c r="F65" i="100" s="1"/>
  <c r="F35" i="100"/>
  <c r="D52" i="100"/>
  <c r="F52" i="100" s="1"/>
  <c r="D51" i="99"/>
  <c r="F51" i="99" s="1"/>
  <c r="F33" i="99"/>
  <c r="F64" i="99"/>
  <c r="F63" i="99"/>
  <c r="D13" i="99"/>
  <c r="F11" i="99"/>
  <c r="F32" i="99"/>
  <c r="D14" i="99"/>
  <c r="B64" i="98"/>
  <c r="A64" i="98"/>
  <c r="A53" i="98"/>
  <c r="A52" i="98"/>
  <c r="B53" i="98"/>
  <c r="B52" i="98"/>
  <c r="C53" i="98"/>
  <c r="B32" i="98"/>
  <c r="A32" i="98"/>
  <c r="B67" i="98"/>
  <c r="A67" i="98"/>
  <c r="B66" i="98"/>
  <c r="A66" i="98"/>
  <c r="C65" i="98"/>
  <c r="B65" i="98"/>
  <c r="A65" i="98"/>
  <c r="B63" i="98"/>
  <c r="A63" i="98"/>
  <c r="C55" i="98"/>
  <c r="B55" i="98"/>
  <c r="A55" i="98"/>
  <c r="C54" i="98"/>
  <c r="B54" i="98"/>
  <c r="A54" i="98"/>
  <c r="C52" i="98"/>
  <c r="C51" i="98"/>
  <c r="B51" i="98"/>
  <c r="A51" i="98"/>
  <c r="B40" i="98"/>
  <c r="A40" i="98"/>
  <c r="B38" i="98"/>
  <c r="A38" i="98"/>
  <c r="B36" i="98"/>
  <c r="A36" i="98"/>
  <c r="B34" i="98"/>
  <c r="A34" i="98"/>
  <c r="D32" i="98"/>
  <c r="F32" i="98" s="1"/>
  <c r="D12" i="98"/>
  <c r="D14" i="98" s="1"/>
  <c r="D11" i="98"/>
  <c r="F11" i="98" s="1"/>
  <c r="F10" i="98"/>
  <c r="D2" i="98"/>
  <c r="F12" i="98" l="1"/>
  <c r="D34" i="98"/>
  <c r="F34" i="98" s="1"/>
  <c r="D55" i="101"/>
  <c r="F55" i="101" s="1"/>
  <c r="F41" i="101"/>
  <c r="D40" i="100"/>
  <c r="D67" i="100" s="1"/>
  <c r="F67" i="100" s="1"/>
  <c r="F18" i="100"/>
  <c r="D53" i="100"/>
  <c r="F53" i="100" s="1"/>
  <c r="F37" i="100"/>
  <c r="F17" i="100"/>
  <c r="D19" i="100"/>
  <c r="D39" i="100"/>
  <c r="D35" i="99"/>
  <c r="F35" i="99" s="1"/>
  <c r="D15" i="99"/>
  <c r="F13" i="99"/>
  <c r="F14" i="99"/>
  <c r="D16" i="99"/>
  <c r="F16" i="99" s="1"/>
  <c r="D36" i="99"/>
  <c r="F36" i="99" s="1"/>
  <c r="D63" i="98"/>
  <c r="D64" i="98" s="1"/>
  <c r="F64" i="98" s="1"/>
  <c r="D36" i="98"/>
  <c r="D16" i="98"/>
  <c r="F14" i="98"/>
  <c r="D13" i="98"/>
  <c r="D33" i="98"/>
  <c r="F63" i="98"/>
  <c r="F39" i="100" l="1"/>
  <c r="D54" i="100"/>
  <c r="F54" i="100" s="1"/>
  <c r="F19" i="100"/>
  <c r="D41" i="100"/>
  <c r="F40" i="100"/>
  <c r="D65" i="99"/>
  <c r="F65" i="99" s="1"/>
  <c r="D37" i="99"/>
  <c r="F37" i="99" s="1"/>
  <c r="F15" i="99"/>
  <c r="D17" i="99"/>
  <c r="D18" i="99"/>
  <c r="F66" i="99"/>
  <c r="D52" i="99"/>
  <c r="F52" i="99" s="1"/>
  <c r="D35" i="98"/>
  <c r="D15" i="98"/>
  <c r="F13" i="98"/>
  <c r="D18" i="98"/>
  <c r="D38" i="98"/>
  <c r="F38" i="98" s="1"/>
  <c r="D66" i="98"/>
  <c r="F66" i="98" s="1"/>
  <c r="F16" i="98"/>
  <c r="D51" i="98"/>
  <c r="F51" i="98" s="1"/>
  <c r="F33" i="98"/>
  <c r="D65" i="98"/>
  <c r="F65" i="98" s="1"/>
  <c r="F36" i="98"/>
  <c r="A63" i="97"/>
  <c r="D55" i="100" l="1"/>
  <c r="F55" i="100" s="1"/>
  <c r="F41" i="100"/>
  <c r="D53" i="99"/>
  <c r="F53" i="99" s="1"/>
  <c r="F18" i="99"/>
  <c r="D40" i="99"/>
  <c r="F40" i="99" s="1"/>
  <c r="F17" i="99"/>
  <c r="D39" i="99"/>
  <c r="F39" i="99" s="1"/>
  <c r="D19" i="99"/>
  <c r="F15" i="98"/>
  <c r="D37" i="98"/>
  <c r="D53" i="98" s="1"/>
  <c r="F53" i="98" s="1"/>
  <c r="D17" i="98"/>
  <c r="D52" i="98"/>
  <c r="F52" i="98" s="1"/>
  <c r="F35" i="98"/>
  <c r="D40" i="98"/>
  <c r="F18" i="98"/>
  <c r="A66" i="97"/>
  <c r="A40" i="97"/>
  <c r="A38" i="97"/>
  <c r="A36" i="97"/>
  <c r="B34" i="97"/>
  <c r="A34" i="97"/>
  <c r="B66" i="97"/>
  <c r="B65" i="97"/>
  <c r="A67" i="97"/>
  <c r="C65" i="97"/>
  <c r="A65" i="97"/>
  <c r="B63" i="97"/>
  <c r="C55" i="97"/>
  <c r="B55" i="97"/>
  <c r="A55" i="97"/>
  <c r="C54" i="97"/>
  <c r="B54" i="97"/>
  <c r="A54" i="97"/>
  <c r="C52" i="97"/>
  <c r="C51" i="97"/>
  <c r="B51" i="97"/>
  <c r="A51" i="97"/>
  <c r="D32" i="97"/>
  <c r="D63" i="97" s="1"/>
  <c r="F63" i="97" s="1"/>
  <c r="D12" i="97"/>
  <c r="F11" i="97"/>
  <c r="D11" i="97"/>
  <c r="D13" i="97" s="1"/>
  <c r="D35" i="97" s="1"/>
  <c r="F10" i="97"/>
  <c r="D2" i="97"/>
  <c r="F12" i="97" l="1"/>
  <c r="D34" i="97"/>
  <c r="F34" i="97" s="1"/>
  <c r="F32" i="97"/>
  <c r="D64" i="97"/>
  <c r="F64" i="97" s="1"/>
  <c r="D54" i="99"/>
  <c r="F54" i="99" s="1"/>
  <c r="D67" i="99"/>
  <c r="F67" i="99" s="1"/>
  <c r="D41" i="99"/>
  <c r="F41" i="99" s="1"/>
  <c r="F19" i="99"/>
  <c r="D39" i="98"/>
  <c r="F17" i="98"/>
  <c r="D19" i="98"/>
  <c r="D67" i="98"/>
  <c r="F67" i="98" s="1"/>
  <c r="F40" i="98"/>
  <c r="F37" i="98"/>
  <c r="B38" i="97"/>
  <c r="B36" i="97"/>
  <c r="D33" i="97"/>
  <c r="D15" i="97"/>
  <c r="D37" i="97" s="1"/>
  <c r="D53" i="97" s="1"/>
  <c r="F53" i="97" s="1"/>
  <c r="F13" i="97"/>
  <c r="F33" i="97"/>
  <c r="D14" i="97"/>
  <c r="D55" i="99" l="1"/>
  <c r="F55" i="99" s="1"/>
  <c r="F19" i="98"/>
  <c r="D41" i="98"/>
  <c r="D54" i="98"/>
  <c r="F54" i="98" s="1"/>
  <c r="F39" i="98"/>
  <c r="B67" i="97"/>
  <c r="B40" i="97"/>
  <c r="D51" i="97"/>
  <c r="F51" i="97" s="1"/>
  <c r="F14" i="97"/>
  <c r="D36" i="97"/>
  <c r="D16" i="97"/>
  <c r="D17" i="97"/>
  <c r="D39" i="97" s="1"/>
  <c r="F15" i="97"/>
  <c r="F41" i="98" l="1"/>
  <c r="D55" i="98"/>
  <c r="F55" i="98" s="1"/>
  <c r="D52" i="97"/>
  <c r="F52" i="97" s="1"/>
  <c r="F35" i="97"/>
  <c r="D38" i="97"/>
  <c r="F38" i="97" s="1"/>
  <c r="D18" i="97"/>
  <c r="D66" i="97"/>
  <c r="F66" i="97" s="1"/>
  <c r="F16" i="97"/>
  <c r="F36" i="97"/>
  <c r="D65" i="97"/>
  <c r="F65" i="97" s="1"/>
  <c r="D19" i="97"/>
  <c r="F17" i="97"/>
  <c r="F19" i="97" l="1"/>
  <c r="D41" i="97"/>
  <c r="F37" i="97"/>
  <c r="D40" i="97"/>
  <c r="F18" i="97"/>
  <c r="F39" i="97" l="1"/>
  <c r="D54" i="97"/>
  <c r="F54" i="97" s="1"/>
  <c r="F40" i="97"/>
  <c r="D67" i="97"/>
  <c r="F67" i="97" s="1"/>
  <c r="D55" i="97" l="1"/>
  <c r="F55" i="97" s="1"/>
  <c r="F41" i="97"/>
</calcChain>
</file>

<file path=xl/sharedStrings.xml><?xml version="1.0" encoding="utf-8"?>
<sst xmlns="http://schemas.openxmlformats.org/spreadsheetml/2006/main" count="1659" uniqueCount="64">
  <si>
    <t>Port Everglades to</t>
  </si>
  <si>
    <t>Grand Cayman</t>
  </si>
  <si>
    <t>Vessel</t>
  </si>
  <si>
    <t>Voy #</t>
  </si>
  <si>
    <t>Depart PEV</t>
  </si>
  <si>
    <t>Arrive GCM</t>
  </si>
  <si>
    <t>Day</t>
  </si>
  <si>
    <t>Date</t>
  </si>
  <si>
    <t>Thursday</t>
  </si>
  <si>
    <t>Sat.Night</t>
  </si>
  <si>
    <t>Monday</t>
  </si>
  <si>
    <t>Wednesday</t>
  </si>
  <si>
    <t>Belize</t>
  </si>
  <si>
    <t>Arrive BZE</t>
  </si>
  <si>
    <t>Friday</t>
  </si>
  <si>
    <t>Pt. Morelos, Mexico</t>
  </si>
  <si>
    <t>Arrive MEX</t>
  </si>
  <si>
    <t>Roatan, Honduras</t>
  </si>
  <si>
    <t>Arrive ROA</t>
  </si>
  <si>
    <t>Saturday</t>
  </si>
  <si>
    <t>Cutoff for Reefer Cargo (contact Coordinator)</t>
  </si>
  <si>
    <t>Vanquish</t>
  </si>
  <si>
    <t>Hybur Vessels</t>
  </si>
  <si>
    <t>with Ckor</t>
  </si>
  <si>
    <t>Sunday</t>
  </si>
  <si>
    <t>Cutoff for LCL Cargo Every Tuesday and Friday at 12pm and FCL at 2pm</t>
  </si>
  <si>
    <t>Cutoff for All types of Cargo Every Tuesday at 2pm</t>
  </si>
  <si>
    <t>Cutoff for Regular Schedule Cargo Previous Friday at 12pm (contact Coordinator) 305-913-4923</t>
  </si>
  <si>
    <t>Mon &amp; Thurs PEV</t>
  </si>
  <si>
    <t>Last update:</t>
  </si>
  <si>
    <t>MONDAY</t>
  </si>
  <si>
    <t>C.Navigator</t>
  </si>
  <si>
    <t>C.Mariner</t>
  </si>
  <si>
    <t>CXL</t>
  </si>
  <si>
    <t>C.Legend</t>
  </si>
  <si>
    <t>Thurs.Night</t>
  </si>
  <si>
    <t>138</t>
  </si>
  <si>
    <t>Cancelled</t>
  </si>
  <si>
    <t>EMILIA</t>
  </si>
  <si>
    <t>001</t>
  </si>
  <si>
    <t>002</t>
  </si>
  <si>
    <t>Emilia</t>
  </si>
  <si>
    <t>Sunergon</t>
  </si>
  <si>
    <t>466</t>
  </si>
  <si>
    <t>565</t>
  </si>
  <si>
    <t>562</t>
  </si>
  <si>
    <t>569</t>
  </si>
  <si>
    <t>473</t>
  </si>
  <si>
    <t>NOTE: April 6th was cancelled for ROATAN as it would land on Good Friday April 10th</t>
  </si>
  <si>
    <t>Tuesday</t>
  </si>
  <si>
    <t>572</t>
  </si>
  <si>
    <t>MON BZE cancelled to future</t>
  </si>
  <si>
    <t>Navigator</t>
  </si>
  <si>
    <t>Jan Caribe</t>
  </si>
  <si>
    <t>Jan Caribe **</t>
  </si>
  <si>
    <t>Vanquish *</t>
  </si>
  <si>
    <t>NOTE: Vanquish had to replace Jan Caribe for Belize only.</t>
  </si>
  <si>
    <t>NOTE: Jan Caribe had to run to Mexico only. Arriving on Monday as usual.</t>
  </si>
  <si>
    <t>Caribe Mariner</t>
  </si>
  <si>
    <t>*</t>
  </si>
  <si>
    <t>NOTE: Due to Tropical Storm ETA, We had to cancel our Monday Nov 9th Sailing for all ports.</t>
  </si>
  <si>
    <t>Caribe Legend</t>
  </si>
  <si>
    <t>Caribe Navigator</t>
  </si>
  <si>
    <t>Tropic 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</si>
</sst>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mmmm\ yyyy"/>
    <numFmt numFmtId="165" formatCode="d\-mmm\-yyyy"/>
    <numFmt numFmtId="166" formatCode="0_);[Red]\(0\)"/>
    <numFmt numFmtId="167" formatCode="[$-409]d\-mmm;@"/>
    <numFmt numFmtId="168" formatCode="mm/dd/yy;@"/>
    <numFmt numFmtId="169" formatCode="dddd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20"/>
      <name val="Verdana"/>
      <family val="2"/>
    </font>
    <font>
      <b/>
      <sz val="10"/>
      <color rgb="FF00008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0000FF"/>
      <name val="Verdana"/>
      <family val="2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9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sz val="10"/>
      <color rgb="FF0000FF"/>
      <name val="Cambria"/>
      <family val="1"/>
    </font>
    <font>
      <b/>
      <sz val="10"/>
      <name val="Cambria"/>
      <family val="1"/>
    </font>
    <font>
      <b/>
      <sz val="9"/>
      <name val="Verdana"/>
      <family val="2"/>
    </font>
    <font>
      <b/>
      <sz val="9"/>
      <color rgb="FF0000FF"/>
      <name val="Verdana"/>
      <family val="2"/>
    </font>
    <font>
      <b/>
      <sz val="10"/>
      <color rgb="FF0000FF"/>
      <name val="Verdana"/>
      <family val="2"/>
    </font>
    <font>
      <sz val="9"/>
      <name val="Verdana"/>
      <family val="2"/>
    </font>
    <font>
      <b/>
      <sz val="8"/>
      <color rgb="FFFF0000"/>
      <name val="Verdana"/>
      <family val="2"/>
    </font>
    <font>
      <strike/>
      <sz val="10"/>
      <color theme="5" tint="0.39997558519241921"/>
      <name val="Verdana"/>
      <family val="2"/>
    </font>
    <font>
      <b/>
      <strike/>
      <sz val="10"/>
      <name val="Verdana"/>
      <family val="2"/>
    </font>
    <font>
      <b/>
      <strike/>
      <sz val="10"/>
      <color rgb="FF0000FF"/>
      <name val="Verdana"/>
      <family val="2"/>
    </font>
    <font>
      <b/>
      <strike/>
      <sz val="10"/>
      <name val="Cambria"/>
      <family val="1"/>
    </font>
    <font>
      <b/>
      <strike/>
      <sz val="9"/>
      <name val="Cambria"/>
      <family val="1"/>
    </font>
    <font>
      <b/>
      <sz val="10"/>
      <color theme="0"/>
      <name val="Verdana"/>
      <family val="2"/>
    </font>
    <font>
      <b/>
      <strike/>
      <sz val="8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auto="1"/>
        <bgColor auto="1"/>
      </patternFill>
    </fill>
    <fill>
      <patternFill patternType="solid">
        <fgColor rgb="FF66FF66"/>
        <bgColor rgb="FF000000"/>
      </patternFill>
    </fill>
    <fill>
      <patternFill patternType="solid">
        <fgColor rgb="FF66FF66"/>
        <bgColor indexed="64"/>
      </patternFill>
    </fill>
    <fill>
      <patternFill patternType="solid">
        <fgColor theme="6" tint="0.3999450666829432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8" tint="0.59996337778862885"/>
        <bgColor rgb="FF000000"/>
      </patternFill>
    </fill>
    <fill>
      <patternFill patternType="solid">
        <fgColor rgb="FF7AF8B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9CCFF"/>
      </bottom>
      <diagonal/>
    </border>
    <border>
      <left/>
      <right/>
      <top style="thick">
        <color rgb="FF99CCFF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5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right" vertical="center"/>
    </xf>
    <xf numFmtId="164" fontId="21" fillId="0" borderId="0" xfId="0" applyNumberFormat="1" applyFont="1" applyAlignment="1">
      <alignment horizontal="centerContinuous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3" fillId="0" borderId="12" xfId="0" applyFont="1" applyBorder="1" applyAlignment="1">
      <alignment horizontal="centerContinuous" wrapTex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4" fillId="34" borderId="18" xfId="0" applyFont="1" applyFill="1" applyBorder="1" applyAlignment="1">
      <alignment horizontal="center" vertical="center"/>
    </xf>
    <xf numFmtId="0" fontId="24" fillId="35" borderId="18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6" fontId="24" fillId="0" borderId="0" xfId="0" applyNumberFormat="1" applyFont="1" applyAlignment="1">
      <alignment horizontal="center" vertical="center"/>
    </xf>
    <xf numFmtId="0" fontId="27" fillId="0" borderId="0" xfId="0" applyFont="1"/>
    <xf numFmtId="0" fontId="18" fillId="0" borderId="0" xfId="0" applyFont="1" applyAlignment="1">
      <alignment horizontal="centerContinuous"/>
    </xf>
    <xf numFmtId="0" fontId="25" fillId="0" borderId="25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5" fontId="18" fillId="0" borderId="0" xfId="0" applyNumberFormat="1" applyFont="1" applyAlignment="1">
      <alignment horizontal="centerContinuous" vertical="center"/>
    </xf>
    <xf numFmtId="16" fontId="26" fillId="36" borderId="0" xfId="0" applyNumberFormat="1" applyFont="1" applyFill="1" applyBorder="1" applyAlignment="1">
      <alignment horizontal="center" vertical="center"/>
    </xf>
    <xf numFmtId="0" fontId="25" fillId="36" borderId="0" xfId="0" applyFont="1" applyFill="1" applyBorder="1" applyAlignment="1">
      <alignment horizontal="center" vertical="center"/>
    </xf>
    <xf numFmtId="16" fontId="25" fillId="36" borderId="0" xfId="0" applyNumberFormat="1" applyFont="1" applyFill="1" applyBorder="1" applyAlignment="1">
      <alignment horizontal="center" vertical="center"/>
    </xf>
    <xf numFmtId="16" fontId="24" fillId="36" borderId="0" xfId="0" applyNumberFormat="1" applyFont="1" applyFill="1" applyBorder="1" applyAlignment="1">
      <alignment horizontal="center" vertical="center"/>
    </xf>
    <xf numFmtId="0" fontId="24" fillId="39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27" fillId="0" borderId="0" xfId="0" applyFont="1" applyAlignment="1">
      <alignment horizontal="right"/>
    </xf>
    <xf numFmtId="168" fontId="27" fillId="0" borderId="0" xfId="0" applyNumberFormat="1" applyFont="1" applyAlignment="1">
      <alignment horizontal="left"/>
    </xf>
    <xf numFmtId="43" fontId="29" fillId="33" borderId="24" xfId="0" applyNumberFormat="1" applyFont="1" applyFill="1" applyBorder="1" applyAlignment="1">
      <alignment horizontal="center" vertical="center"/>
    </xf>
    <xf numFmtId="43" fontId="29" fillId="33" borderId="20" xfId="0" applyNumberFormat="1" applyFont="1" applyFill="1" applyBorder="1" applyAlignment="1">
      <alignment horizontal="center" vertical="center"/>
    </xf>
    <xf numFmtId="167" fontId="29" fillId="33" borderId="20" xfId="0" applyNumberFormat="1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16" fontId="30" fillId="0" borderId="20" xfId="0" applyNumberFormat="1" applyFont="1" applyBorder="1" applyAlignment="1">
      <alignment horizontal="center" vertical="center"/>
    </xf>
    <xf numFmtId="16" fontId="30" fillId="33" borderId="20" xfId="0" applyNumberFormat="1" applyFont="1" applyFill="1" applyBorder="1" applyAlignment="1">
      <alignment horizontal="center" vertical="center"/>
    </xf>
    <xf numFmtId="0" fontId="31" fillId="33" borderId="20" xfId="0" applyFont="1" applyFill="1" applyBorder="1" applyAlignment="1">
      <alignment horizontal="center" vertical="center"/>
    </xf>
    <xf numFmtId="16" fontId="31" fillId="33" borderId="20" xfId="0" applyNumberFormat="1" applyFont="1" applyFill="1" applyBorder="1" applyAlignment="1">
      <alignment horizontal="center" vertical="center"/>
    </xf>
    <xf numFmtId="167" fontId="32" fillId="33" borderId="19" xfId="0" applyNumberFormat="1" applyFont="1" applyFill="1" applyBorder="1" applyAlignment="1">
      <alignment horizontal="center" vertical="center"/>
    </xf>
    <xf numFmtId="16" fontId="32" fillId="0" borderId="19" xfId="0" applyNumberFormat="1" applyFont="1" applyBorder="1" applyAlignment="1">
      <alignment horizontal="center" vertical="center"/>
    </xf>
    <xf numFmtId="16" fontId="33" fillId="33" borderId="19" xfId="0" applyNumberFormat="1" applyFont="1" applyFill="1" applyBorder="1" applyAlignment="1">
      <alignment horizontal="center" vertical="center"/>
    </xf>
    <xf numFmtId="16" fontId="33" fillId="0" borderId="19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49" fontId="33" fillId="33" borderId="14" xfId="0" quotePrefix="1" applyNumberFormat="1" applyFont="1" applyFill="1" applyBorder="1" applyAlignment="1">
      <alignment horizontal="center" vertical="center"/>
    </xf>
    <xf numFmtId="166" fontId="33" fillId="33" borderId="14" xfId="0" quotePrefix="1" applyNumberFormat="1" applyFont="1" applyFill="1" applyBorder="1" applyAlignment="1">
      <alignment horizontal="center" vertical="center"/>
    </xf>
    <xf numFmtId="0" fontId="33" fillId="0" borderId="14" xfId="0" quotePrefix="1" applyNumberFormat="1" applyFont="1" applyBorder="1" applyAlignment="1">
      <alignment horizontal="center" vertical="center"/>
    </xf>
    <xf numFmtId="38" fontId="33" fillId="33" borderId="14" xfId="0" quotePrefix="1" applyNumberFormat="1" applyFont="1" applyFill="1" applyBorder="1" applyAlignment="1">
      <alignment horizontal="center" vertical="center"/>
    </xf>
    <xf numFmtId="0" fontId="33" fillId="33" borderId="19" xfId="0" applyNumberFormat="1" applyFont="1" applyFill="1" applyBorder="1" applyAlignment="1">
      <alignment horizontal="left" vertical="center"/>
    </xf>
    <xf numFmtId="0" fontId="33" fillId="0" borderId="19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 indent="1"/>
    </xf>
    <xf numFmtId="38" fontId="34" fillId="0" borderId="32" xfId="0" quotePrefix="1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6" fontId="35" fillId="0" borderId="19" xfId="0" applyNumberFormat="1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16" fontId="34" fillId="41" borderId="20" xfId="0" applyNumberFormat="1" applyFont="1" applyFill="1" applyBorder="1" applyAlignment="1">
      <alignment horizontal="center" vertical="center"/>
    </xf>
    <xf numFmtId="38" fontId="34" fillId="40" borderId="32" xfId="0" quotePrefix="1" applyNumberFormat="1" applyFont="1" applyFill="1" applyBorder="1" applyAlignment="1">
      <alignment horizontal="center" vertical="center"/>
    </xf>
    <xf numFmtId="166" fontId="21" fillId="44" borderId="19" xfId="0" applyNumberFormat="1" applyFont="1" applyFill="1" applyBorder="1" applyAlignment="1">
      <alignment horizontal="left" vertical="center" indent="1"/>
    </xf>
    <xf numFmtId="166" fontId="21" fillId="44" borderId="20" xfId="0" quotePrefix="1" applyNumberFormat="1" applyFont="1" applyFill="1" applyBorder="1" applyAlignment="1">
      <alignment horizontal="center" vertical="center"/>
    </xf>
    <xf numFmtId="38" fontId="21" fillId="44" borderId="19" xfId="0" applyNumberFormat="1" applyFont="1" applyFill="1" applyBorder="1" applyAlignment="1">
      <alignment horizontal="left" vertical="center" indent="1"/>
    </xf>
    <xf numFmtId="38" fontId="21" fillId="44" borderId="20" xfId="0" quotePrefix="1" applyNumberFormat="1" applyFont="1" applyFill="1" applyBorder="1" applyAlignment="1">
      <alignment horizontal="center" vertical="center"/>
    </xf>
    <xf numFmtId="16" fontId="36" fillId="43" borderId="19" xfId="0" applyNumberFormat="1" applyFont="1" applyFill="1" applyBorder="1" applyAlignment="1">
      <alignment horizontal="center" vertical="center"/>
    </xf>
    <xf numFmtId="0" fontId="21" fillId="43" borderId="20" xfId="0" applyFont="1" applyFill="1" applyBorder="1" applyAlignment="1">
      <alignment horizontal="center" vertical="center"/>
    </xf>
    <xf numFmtId="16" fontId="21" fillId="43" borderId="20" xfId="0" applyNumberFormat="1" applyFont="1" applyFill="1" applyBorder="1" applyAlignment="1">
      <alignment horizontal="center" vertical="center"/>
    </xf>
    <xf numFmtId="0" fontId="21" fillId="44" borderId="20" xfId="0" applyFont="1" applyFill="1" applyBorder="1" applyAlignment="1">
      <alignment horizontal="center" vertical="center"/>
    </xf>
    <xf numFmtId="167" fontId="21" fillId="44" borderId="20" xfId="0" applyNumberFormat="1" applyFont="1" applyFill="1" applyBorder="1" applyAlignment="1">
      <alignment horizontal="center" vertical="center"/>
    </xf>
    <xf numFmtId="16" fontId="21" fillId="44" borderId="20" xfId="0" applyNumberFormat="1" applyFont="1" applyFill="1" applyBorder="1" applyAlignment="1">
      <alignment horizontal="center" vertical="center"/>
    </xf>
    <xf numFmtId="0" fontId="21" fillId="43" borderId="24" xfId="0" applyFont="1" applyFill="1" applyBorder="1" applyAlignment="1">
      <alignment horizontal="center" vertical="center"/>
    </xf>
    <xf numFmtId="16" fontId="21" fillId="43" borderId="19" xfId="0" applyNumberFormat="1" applyFont="1" applyFill="1" applyBorder="1" applyAlignment="1">
      <alignment horizontal="center" vertical="center"/>
    </xf>
    <xf numFmtId="16" fontId="21" fillId="42" borderId="20" xfId="0" applyNumberFormat="1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left" vertical="center" indent="1"/>
    </xf>
    <xf numFmtId="49" fontId="21" fillId="37" borderId="20" xfId="0" quotePrefix="1" applyNumberFormat="1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16" fontId="36" fillId="37" borderId="20" xfId="0" applyNumberFormat="1" applyFont="1" applyFill="1" applyBorder="1" applyAlignment="1">
      <alignment horizontal="center" vertical="center"/>
    </xf>
    <xf numFmtId="16" fontId="21" fillId="37" borderId="20" xfId="0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left" vertical="center" indent="1"/>
    </xf>
    <xf numFmtId="166" fontId="21" fillId="36" borderId="32" xfId="0" quotePrefix="1" applyNumberFormat="1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6" fontId="21" fillId="0" borderId="20" xfId="0" applyNumberFormat="1" applyFont="1" applyBorder="1" applyAlignment="1">
      <alignment horizontal="center" vertical="center"/>
    </xf>
    <xf numFmtId="38" fontId="21" fillId="38" borderId="32" xfId="0" quotePrefix="1" applyNumberFormat="1" applyFont="1" applyFill="1" applyBorder="1" applyAlignment="1">
      <alignment horizontal="center" vertical="center"/>
    </xf>
    <xf numFmtId="38" fontId="21" fillId="36" borderId="32" xfId="0" quotePrefix="1" applyNumberFormat="1" applyFont="1" applyFill="1" applyBorder="1" applyAlignment="1">
      <alignment horizontal="center" vertical="center"/>
    </xf>
    <xf numFmtId="16" fontId="36" fillId="0" borderId="20" xfId="0" applyNumberFormat="1" applyFont="1" applyBorder="1" applyAlignment="1">
      <alignment horizontal="center" vertical="center"/>
    </xf>
    <xf numFmtId="49" fontId="21" fillId="0" borderId="20" xfId="0" quotePrefix="1" applyNumberFormat="1" applyFont="1" applyBorder="1" applyAlignment="1">
      <alignment horizontal="center" vertical="center"/>
    </xf>
    <xf numFmtId="166" fontId="21" fillId="41" borderId="19" xfId="0" applyNumberFormat="1" applyFont="1" applyFill="1" applyBorder="1" applyAlignment="1">
      <alignment horizontal="left" vertical="center" indent="1"/>
    </xf>
    <xf numFmtId="166" fontId="21" fillId="41" borderId="20" xfId="0" quotePrefix="1" applyNumberFormat="1" applyFont="1" applyFill="1" applyBorder="1" applyAlignment="1">
      <alignment horizontal="center" vertical="center"/>
    </xf>
    <xf numFmtId="0" fontId="34" fillId="37" borderId="2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4" fillId="45" borderId="22" xfId="0" applyFont="1" applyFill="1" applyBorder="1" applyAlignment="1">
      <alignment horizontal="center" vertical="center"/>
    </xf>
    <xf numFmtId="0" fontId="24" fillId="45" borderId="23" xfId="0" applyFont="1" applyFill="1" applyBorder="1" applyAlignment="1">
      <alignment horizontal="center" vertical="center"/>
    </xf>
    <xf numFmtId="0" fontId="24" fillId="45" borderId="18" xfId="0" applyFont="1" applyFill="1" applyBorder="1" applyAlignment="1">
      <alignment horizontal="center" vertical="center"/>
    </xf>
    <xf numFmtId="0" fontId="24" fillId="45" borderId="0" xfId="0" applyFont="1" applyFill="1" applyBorder="1" applyAlignment="1">
      <alignment horizontal="left" vertical="center"/>
    </xf>
    <xf numFmtId="0" fontId="25" fillId="45" borderId="0" xfId="0" quotePrefix="1" applyNumberFormat="1" applyFont="1" applyFill="1" applyBorder="1" applyAlignment="1">
      <alignment horizontal="center" vertical="center"/>
    </xf>
    <xf numFmtId="0" fontId="25" fillId="45" borderId="0" xfId="0" applyFont="1" applyFill="1" applyBorder="1" applyAlignment="1">
      <alignment horizontal="center" vertical="center"/>
    </xf>
    <xf numFmtId="16" fontId="25" fillId="45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34" fillId="40" borderId="19" xfId="0" applyFont="1" applyFill="1" applyBorder="1" applyAlignment="1">
      <alignment horizontal="left" vertical="center" indent="1"/>
    </xf>
    <xf numFmtId="0" fontId="34" fillId="40" borderId="20" xfId="0" applyFont="1" applyFill="1" applyBorder="1" applyAlignment="1">
      <alignment horizontal="center" vertical="center"/>
    </xf>
    <xf numFmtId="16" fontId="34" fillId="40" borderId="20" xfId="0" applyNumberFormat="1" applyFont="1" applyFill="1" applyBorder="1" applyAlignment="1">
      <alignment horizontal="center" vertical="center"/>
    </xf>
    <xf numFmtId="38" fontId="34" fillId="43" borderId="32" xfId="0" quotePrefix="1" applyNumberFormat="1" applyFont="1" applyFill="1" applyBorder="1" applyAlignment="1">
      <alignment horizontal="center" vertical="center"/>
    </xf>
    <xf numFmtId="0" fontId="34" fillId="43" borderId="19" xfId="0" applyFont="1" applyFill="1" applyBorder="1" applyAlignment="1">
      <alignment horizontal="left" vertical="center" indent="1"/>
    </xf>
    <xf numFmtId="0" fontId="34" fillId="43" borderId="14" xfId="0" applyFont="1" applyFill="1" applyBorder="1" applyAlignment="1">
      <alignment horizontal="center" vertical="center"/>
    </xf>
    <xf numFmtId="16" fontId="34" fillId="43" borderId="19" xfId="0" applyNumberFormat="1" applyFont="1" applyFill="1" applyBorder="1" applyAlignment="1">
      <alignment horizontal="center" vertical="center"/>
    </xf>
    <xf numFmtId="0" fontId="34" fillId="43" borderId="20" xfId="0" applyFont="1" applyFill="1" applyBorder="1" applyAlignment="1">
      <alignment horizontal="center" vertical="center"/>
    </xf>
    <xf numFmtId="16" fontId="34" fillId="43" borderId="20" xfId="0" applyNumberFormat="1" applyFont="1" applyFill="1" applyBorder="1" applyAlignment="1">
      <alignment horizontal="center" vertical="center"/>
    </xf>
    <xf numFmtId="0" fontId="33" fillId="33" borderId="14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5" fillId="0" borderId="0" xfId="0" applyFont="1"/>
    <xf numFmtId="0" fontId="25" fillId="0" borderId="0" xfId="0" applyFont="1"/>
    <xf numFmtId="166" fontId="39" fillId="44" borderId="19" xfId="0" applyNumberFormat="1" applyFont="1" applyFill="1" applyBorder="1" applyAlignment="1">
      <alignment horizontal="left" vertical="center" indent="1"/>
    </xf>
    <xf numFmtId="166" fontId="39" fillId="44" borderId="20" xfId="0" quotePrefix="1" applyNumberFormat="1" applyFont="1" applyFill="1" applyBorder="1" applyAlignment="1">
      <alignment horizontal="center" vertical="center"/>
    </xf>
    <xf numFmtId="0" fontId="39" fillId="44" borderId="20" xfId="0" applyFont="1" applyFill="1" applyBorder="1" applyAlignment="1">
      <alignment horizontal="center" vertical="center"/>
    </xf>
    <xf numFmtId="167" fontId="39" fillId="44" borderId="20" xfId="0" applyNumberFormat="1" applyFont="1" applyFill="1" applyBorder="1" applyAlignment="1">
      <alignment horizontal="center" vertical="center"/>
    </xf>
    <xf numFmtId="16" fontId="39" fillId="44" borderId="20" xfId="0" applyNumberFormat="1" applyFont="1" applyFill="1" applyBorder="1" applyAlignment="1">
      <alignment horizontal="center" vertical="center"/>
    </xf>
    <xf numFmtId="0" fontId="25" fillId="0" borderId="0" xfId="0" applyFont="1"/>
    <xf numFmtId="43" fontId="21" fillId="44" borderId="20" xfId="0" applyNumberFormat="1" applyFont="1" applyFill="1" applyBorder="1" applyAlignment="1">
      <alignment horizontal="center"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36" borderId="32" xfId="0" quotePrefix="1" applyNumberFormat="1" applyFont="1" applyFill="1" applyBorder="1" applyAlignment="1">
      <alignment horizontal="center" vertical="center"/>
    </xf>
    <xf numFmtId="38" fontId="21" fillId="37" borderId="20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5" fillId="0" borderId="0" xfId="0" applyFont="1"/>
    <xf numFmtId="166" fontId="40" fillId="41" borderId="19" xfId="0" applyNumberFormat="1" applyFont="1" applyFill="1" applyBorder="1" applyAlignment="1">
      <alignment horizontal="left" vertical="center" indent="1"/>
    </xf>
    <xf numFmtId="166" fontId="40" fillId="41" borderId="20" xfId="0" quotePrefix="1" applyNumberFormat="1" applyFont="1" applyFill="1" applyBorder="1" applyAlignment="1">
      <alignment horizontal="center" vertical="center"/>
    </xf>
    <xf numFmtId="0" fontId="40" fillId="43" borderId="24" xfId="0" applyFont="1" applyFill="1" applyBorder="1" applyAlignment="1">
      <alignment horizontal="center" vertical="center"/>
    </xf>
    <xf numFmtId="16" fontId="40" fillId="43" borderId="19" xfId="0" applyNumberFormat="1" applyFont="1" applyFill="1" applyBorder="1" applyAlignment="1">
      <alignment horizontal="center" vertical="center"/>
    </xf>
    <xf numFmtId="0" fontId="40" fillId="43" borderId="20" xfId="0" applyFont="1" applyFill="1" applyBorder="1" applyAlignment="1">
      <alignment horizontal="center" vertical="center"/>
    </xf>
    <xf numFmtId="16" fontId="40" fillId="43" borderId="20" xfId="0" applyNumberFormat="1" applyFont="1" applyFill="1" applyBorder="1" applyAlignment="1">
      <alignment horizontal="center" vertical="center"/>
    </xf>
    <xf numFmtId="16" fontId="41" fillId="43" borderId="19" xfId="0" applyNumberFormat="1" applyFont="1" applyFill="1" applyBorder="1" applyAlignment="1">
      <alignment horizontal="center" vertical="center"/>
    </xf>
    <xf numFmtId="0" fontId="40" fillId="44" borderId="20" xfId="0" applyFont="1" applyFill="1" applyBorder="1" applyAlignment="1">
      <alignment horizontal="center" vertical="center"/>
    </xf>
    <xf numFmtId="167" fontId="40" fillId="44" borderId="20" xfId="0" applyNumberFormat="1" applyFont="1" applyFill="1" applyBorder="1" applyAlignment="1">
      <alignment horizontal="center" vertical="center"/>
    </xf>
    <xf numFmtId="16" fontId="40" fillId="44" borderId="20" xfId="0" applyNumberFormat="1" applyFont="1" applyFill="1" applyBorder="1" applyAlignment="1">
      <alignment horizontal="center" vertical="center"/>
    </xf>
    <xf numFmtId="16" fontId="40" fillId="42" borderId="2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5" fillId="0" borderId="0" xfId="0" applyFont="1"/>
    <xf numFmtId="169" fontId="29" fillId="0" borderId="24" xfId="0" applyNumberFormat="1" applyFont="1" applyBorder="1" applyAlignment="1">
      <alignment horizontal="center" vertical="center"/>
    </xf>
    <xf numFmtId="166" fontId="33" fillId="46" borderId="14" xfId="0" quotePrefix="1" applyNumberFormat="1" applyFont="1" applyFill="1" applyBorder="1" applyAlignment="1">
      <alignment horizontal="center" vertical="center"/>
    </xf>
    <xf numFmtId="0" fontId="33" fillId="46" borderId="19" xfId="0" applyNumberFormat="1" applyFont="1" applyFill="1" applyBorder="1" applyAlignment="1">
      <alignment horizontal="left" vertical="center"/>
    </xf>
    <xf numFmtId="169" fontId="29" fillId="46" borderId="24" xfId="0" applyNumberFormat="1" applyFont="1" applyFill="1" applyBorder="1" applyAlignment="1">
      <alignment horizontal="center" vertical="center"/>
    </xf>
    <xf numFmtId="16" fontId="33" fillId="46" borderId="19" xfId="0" applyNumberFormat="1" applyFont="1" applyFill="1" applyBorder="1" applyAlignment="1">
      <alignment horizontal="center" vertical="center"/>
    </xf>
    <xf numFmtId="0" fontId="31" fillId="46" borderId="20" xfId="0" applyFont="1" applyFill="1" applyBorder="1" applyAlignment="1">
      <alignment horizontal="center" vertical="center"/>
    </xf>
    <xf numFmtId="167" fontId="29" fillId="46" borderId="20" xfId="0" applyNumberFormat="1" applyFont="1" applyFill="1" applyBorder="1" applyAlignment="1">
      <alignment horizontal="center" vertical="center"/>
    </xf>
    <xf numFmtId="38" fontId="33" fillId="46" borderId="14" xfId="0" quotePrefix="1" applyNumberFormat="1" applyFont="1" applyFill="1" applyBorder="1" applyAlignment="1">
      <alignment horizontal="center" vertical="center"/>
    </xf>
    <xf numFmtId="49" fontId="33" fillId="46" borderId="14" xfId="0" quotePrefix="1" applyNumberFormat="1" applyFont="1" applyFill="1" applyBorder="1" applyAlignment="1">
      <alignment horizontal="center" vertical="center"/>
    </xf>
    <xf numFmtId="167" fontId="32" fillId="46" borderId="19" xfId="0" applyNumberFormat="1" applyFont="1" applyFill="1" applyBorder="1" applyAlignment="1">
      <alignment horizontal="center" vertical="center"/>
    </xf>
    <xf numFmtId="43" fontId="29" fillId="46" borderId="20" xfId="0" applyNumberFormat="1" applyFont="1" applyFill="1" applyBorder="1" applyAlignment="1">
      <alignment horizontal="center" vertical="center"/>
    </xf>
    <xf numFmtId="169" fontId="21" fillId="0" borderId="20" xfId="0" applyNumberFormat="1" applyFont="1" applyBorder="1" applyAlignment="1">
      <alignment horizontal="center" vertical="center"/>
    </xf>
    <xf numFmtId="169" fontId="21" fillId="47" borderId="20" xfId="0" applyNumberFormat="1" applyFont="1" applyFill="1" applyBorder="1" applyAlignment="1">
      <alignment horizontal="center" vertical="center"/>
    </xf>
    <xf numFmtId="0" fontId="21" fillId="47" borderId="19" xfId="0" applyFont="1" applyFill="1" applyBorder="1" applyAlignment="1">
      <alignment horizontal="left" vertical="center" indent="1"/>
    </xf>
    <xf numFmtId="38" fontId="21" fillId="47" borderId="20" xfId="0" quotePrefix="1" applyNumberFormat="1" applyFont="1" applyFill="1" applyBorder="1" applyAlignment="1">
      <alignment horizontal="center" vertical="center"/>
    </xf>
    <xf numFmtId="16" fontId="36" fillId="47" borderId="20" xfId="0" applyNumberFormat="1" applyFont="1" applyFill="1" applyBorder="1" applyAlignment="1">
      <alignment horizontal="center" vertical="center"/>
    </xf>
    <xf numFmtId="0" fontId="34" fillId="47" borderId="20" xfId="0" applyFont="1" applyFill="1" applyBorder="1" applyAlignment="1">
      <alignment horizontal="center" vertical="center"/>
    </xf>
    <xf numFmtId="16" fontId="21" fillId="47" borderId="20" xfId="0" applyNumberFormat="1" applyFont="1" applyFill="1" applyBorder="1" applyAlignment="1">
      <alignment horizontal="center" vertical="center"/>
    </xf>
    <xf numFmtId="38" fontId="21" fillId="47" borderId="32" xfId="0" quotePrefix="1" applyNumberFormat="1" applyFont="1" applyFill="1" applyBorder="1" applyAlignment="1">
      <alignment horizontal="center" vertical="center"/>
    </xf>
    <xf numFmtId="169" fontId="34" fillId="0" borderId="14" xfId="0" applyNumberFormat="1" applyFont="1" applyBorder="1" applyAlignment="1">
      <alignment horizontal="center" vertical="center"/>
    </xf>
    <xf numFmtId="169" fontId="34" fillId="40" borderId="20" xfId="0" applyNumberFormat="1" applyFont="1" applyFill="1" applyBorder="1" applyAlignment="1">
      <alignment horizontal="center" vertical="center"/>
    </xf>
    <xf numFmtId="169" fontId="34" fillId="43" borderId="20" xfId="0" applyNumberFormat="1" applyFont="1" applyFill="1" applyBorder="1" applyAlignment="1">
      <alignment horizontal="center" vertical="center"/>
    </xf>
    <xf numFmtId="169" fontId="21" fillId="43" borderId="24" xfId="0" applyNumberFormat="1" applyFont="1" applyFill="1" applyBorder="1" applyAlignment="1">
      <alignment horizontal="center" vertical="center"/>
    </xf>
    <xf numFmtId="169" fontId="40" fillId="44" borderId="20" xfId="0" applyNumberFormat="1" applyFont="1" applyFill="1" applyBorder="1" applyAlignment="1">
      <alignment horizontal="center" vertical="center"/>
    </xf>
    <xf numFmtId="169" fontId="29" fillId="40" borderId="32" xfId="0" applyNumberFormat="1" applyFont="1" applyFill="1" applyBorder="1" applyAlignment="1">
      <alignment horizontal="center" vertical="center"/>
    </xf>
    <xf numFmtId="16" fontId="34" fillId="40" borderId="32" xfId="0" applyNumberFormat="1" applyFont="1" applyFill="1" applyBorder="1" applyAlignment="1">
      <alignment horizontal="center" vertical="center"/>
    </xf>
    <xf numFmtId="0" fontId="34" fillId="40" borderId="32" xfId="0" applyFont="1" applyFill="1" applyBorder="1" applyAlignment="1">
      <alignment horizontal="center" vertical="center"/>
    </xf>
    <xf numFmtId="169" fontId="29" fillId="0" borderId="32" xfId="0" applyNumberFormat="1" applyFont="1" applyBorder="1" applyAlignment="1">
      <alignment horizontal="center" vertical="center"/>
    </xf>
    <xf numFmtId="16" fontId="34" fillId="43" borderId="32" xfId="0" applyNumberFormat="1" applyFont="1" applyFill="1" applyBorder="1" applyAlignment="1">
      <alignment horizontal="center" vertical="center"/>
    </xf>
    <xf numFmtId="0" fontId="34" fillId="43" borderId="32" xfId="0" applyFont="1" applyFill="1" applyBorder="1" applyAlignment="1">
      <alignment horizontal="center" vertical="center"/>
    </xf>
    <xf numFmtId="0" fontId="33" fillId="46" borderId="14" xfId="0" quotePrefix="1" applyNumberFormat="1" applyFont="1" applyFill="1" applyBorder="1" applyAlignment="1">
      <alignment horizontal="center" vertical="center"/>
    </xf>
    <xf numFmtId="169" fontId="21" fillId="44" borderId="20" xfId="0" applyNumberFormat="1" applyFont="1" applyFill="1" applyBorder="1" applyAlignment="1">
      <alignment horizontal="center" vertical="center"/>
    </xf>
    <xf numFmtId="169" fontId="24" fillId="47" borderId="20" xfId="0" applyNumberFormat="1" applyFont="1" applyFill="1" applyBorder="1" applyAlignment="1">
      <alignment horizontal="center" vertical="center"/>
    </xf>
    <xf numFmtId="169" fontId="34" fillId="40" borderId="14" xfId="0" applyNumberFormat="1" applyFont="1" applyFill="1" applyBorder="1" applyAlignment="1">
      <alignment horizontal="center" vertical="center"/>
    </xf>
    <xf numFmtId="16" fontId="34" fillId="40" borderId="19" xfId="0" applyNumberFormat="1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indent="1"/>
    </xf>
    <xf numFmtId="38" fontId="34" fillId="0" borderId="32" xfId="0" quotePrefix="1" applyNumberFormat="1" applyFont="1" applyFill="1" applyBorder="1" applyAlignment="1">
      <alignment horizontal="center" vertical="center"/>
    </xf>
    <xf numFmtId="169" fontId="34" fillId="0" borderId="20" xfId="0" applyNumberFormat="1" applyFont="1" applyFill="1" applyBorder="1" applyAlignment="1">
      <alignment horizontal="center" vertical="center"/>
    </xf>
    <xf numFmtId="16" fontId="34" fillId="0" borderId="20" xfId="0" applyNumberFormat="1" applyFont="1" applyFill="1" applyBorder="1" applyAlignment="1">
      <alignment horizontal="center" vertical="center"/>
    </xf>
    <xf numFmtId="169" fontId="21" fillId="43" borderId="20" xfId="0" applyNumberFormat="1" applyFont="1" applyFill="1" applyBorder="1" applyAlignment="1">
      <alignment horizontal="center" vertical="center"/>
    </xf>
    <xf numFmtId="169" fontId="29" fillId="46" borderId="20" xfId="0" applyNumberFormat="1" applyFont="1" applyFill="1" applyBorder="1" applyAlignment="1">
      <alignment horizontal="center" vertical="center"/>
    </xf>
    <xf numFmtId="0" fontId="25" fillId="0" borderId="0" xfId="0" applyFont="1"/>
    <xf numFmtId="169" fontId="34" fillId="47" borderId="20" xfId="0" applyNumberFormat="1" applyFont="1" applyFill="1" applyBorder="1" applyAlignment="1">
      <alignment horizontal="center" vertical="center"/>
    </xf>
    <xf numFmtId="169" fontId="24" fillId="0" borderId="20" xfId="0" applyNumberFormat="1" applyFont="1" applyFill="1" applyBorder="1" applyAlignment="1">
      <alignment horizontal="center" vertical="center"/>
    </xf>
    <xf numFmtId="169" fontId="34" fillId="0" borderId="20" xfId="0" applyNumberFormat="1" applyFont="1" applyBorder="1" applyAlignment="1">
      <alignment horizontal="center" vertical="center"/>
    </xf>
    <xf numFmtId="169" fontId="29" fillId="0" borderId="20" xfId="0" applyNumberFormat="1" applyFont="1" applyFill="1" applyBorder="1" applyAlignment="1">
      <alignment horizontal="center" vertical="center"/>
    </xf>
    <xf numFmtId="169" fontId="24" fillId="40" borderId="20" xfId="0" applyNumberFormat="1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 indent="1"/>
    </xf>
    <xf numFmtId="0" fontId="21" fillId="0" borderId="32" xfId="0" quotePrefix="1" applyNumberFormat="1" applyFont="1" applyFill="1" applyBorder="1" applyAlignment="1">
      <alignment horizontal="center" vertical="center"/>
    </xf>
    <xf numFmtId="169" fontId="21" fillId="0" borderId="20" xfId="0" applyNumberFormat="1" applyFont="1" applyFill="1" applyBorder="1" applyAlignment="1">
      <alignment horizontal="center" vertical="center"/>
    </xf>
    <xf numFmtId="16" fontId="21" fillId="0" borderId="20" xfId="0" applyNumberFormat="1" applyFont="1" applyFill="1" applyBorder="1" applyAlignment="1">
      <alignment horizontal="center" vertical="center"/>
    </xf>
    <xf numFmtId="38" fontId="21" fillId="0" borderId="32" xfId="0" quotePrefix="1" applyNumberFormat="1" applyFont="1" applyFill="1" applyBorder="1" applyAlignment="1">
      <alignment horizontal="center" vertical="center"/>
    </xf>
    <xf numFmtId="0" fontId="21" fillId="47" borderId="32" xfId="0" quotePrefix="1" applyNumberFormat="1" applyFont="1" applyFill="1" applyBorder="1" applyAlignment="1">
      <alignment horizontal="center" vertical="center"/>
    </xf>
    <xf numFmtId="0" fontId="21" fillId="48" borderId="19" xfId="0" applyFont="1" applyFill="1" applyBorder="1" applyAlignment="1">
      <alignment horizontal="left" vertical="center" indent="1"/>
    </xf>
    <xf numFmtId="0" fontId="21" fillId="48" borderId="32" xfId="0" quotePrefix="1" applyNumberFormat="1" applyFont="1" applyFill="1" applyBorder="1" applyAlignment="1">
      <alignment horizontal="center" vertical="center"/>
    </xf>
    <xf numFmtId="169" fontId="34" fillId="48" borderId="20" xfId="0" applyNumberFormat="1" applyFont="1" applyFill="1" applyBorder="1" applyAlignment="1">
      <alignment horizontal="center" vertical="center"/>
    </xf>
    <xf numFmtId="16" fontId="21" fillId="48" borderId="20" xfId="0" applyNumberFormat="1" applyFont="1" applyFill="1" applyBorder="1" applyAlignment="1">
      <alignment horizontal="center" vertical="center"/>
    </xf>
    <xf numFmtId="169" fontId="24" fillId="48" borderId="20" xfId="0" applyNumberFormat="1" applyFont="1" applyFill="1" applyBorder="1" applyAlignment="1">
      <alignment horizontal="center" vertical="center"/>
    </xf>
    <xf numFmtId="0" fontId="21" fillId="49" borderId="19" xfId="0" applyFont="1" applyFill="1" applyBorder="1" applyAlignment="1">
      <alignment horizontal="left" vertical="center" indent="1"/>
    </xf>
    <xf numFmtId="0" fontId="21" fillId="49" borderId="32" xfId="0" quotePrefix="1" applyNumberFormat="1" applyFont="1" applyFill="1" applyBorder="1" applyAlignment="1">
      <alignment horizontal="center" vertical="center"/>
    </xf>
    <xf numFmtId="169" fontId="21" fillId="49" borderId="20" xfId="0" applyNumberFormat="1" applyFont="1" applyFill="1" applyBorder="1" applyAlignment="1">
      <alignment horizontal="center" vertical="center"/>
    </xf>
    <xf numFmtId="16" fontId="21" fillId="49" borderId="20" xfId="0" applyNumberFormat="1" applyFont="1" applyFill="1" applyBorder="1" applyAlignment="1">
      <alignment horizontal="center" vertical="center"/>
    </xf>
    <xf numFmtId="169" fontId="24" fillId="44" borderId="20" xfId="0" applyNumberFormat="1" applyFont="1" applyFill="1" applyBorder="1" applyAlignment="1">
      <alignment horizontal="center" vertical="center"/>
    </xf>
    <xf numFmtId="169" fontId="24" fillId="0" borderId="20" xfId="0" applyNumberFormat="1" applyFont="1" applyBorder="1" applyAlignment="1">
      <alignment horizontal="center" vertical="center"/>
    </xf>
    <xf numFmtId="0" fontId="42" fillId="46" borderId="19" xfId="0" applyNumberFormat="1" applyFont="1" applyFill="1" applyBorder="1" applyAlignment="1">
      <alignment horizontal="left" vertical="center"/>
    </xf>
    <xf numFmtId="0" fontId="42" fillId="46" borderId="14" xfId="0" quotePrefix="1" applyNumberFormat="1" applyFont="1" applyFill="1" applyBorder="1" applyAlignment="1">
      <alignment horizontal="center" vertical="center"/>
    </xf>
    <xf numFmtId="169" fontId="43" fillId="46" borderId="24" xfId="0" applyNumberFormat="1" applyFont="1" applyFill="1" applyBorder="1" applyAlignment="1">
      <alignment horizontal="center" vertical="center"/>
    </xf>
    <xf numFmtId="16" fontId="42" fillId="46" borderId="19" xfId="0" applyNumberFormat="1" applyFont="1" applyFill="1" applyBorder="1" applyAlignment="1">
      <alignment horizontal="center" vertical="center"/>
    </xf>
    <xf numFmtId="169" fontId="43" fillId="46" borderId="20" xfId="0" applyNumberFormat="1" applyFont="1" applyFill="1" applyBorder="1" applyAlignment="1">
      <alignment horizontal="center" vertical="center"/>
    </xf>
    <xf numFmtId="167" fontId="43" fillId="46" borderId="20" xfId="0" applyNumberFormat="1" applyFont="1" applyFill="1" applyBorder="1" applyAlignment="1">
      <alignment horizontal="center" vertical="center"/>
    </xf>
    <xf numFmtId="169" fontId="34" fillId="44" borderId="20" xfId="0" applyNumberFormat="1" applyFont="1" applyFill="1" applyBorder="1" applyAlignment="1">
      <alignment horizontal="center" vertical="center"/>
    </xf>
    <xf numFmtId="169" fontId="40" fillId="43" borderId="24" xfId="0" applyNumberFormat="1" applyFont="1" applyFill="1" applyBorder="1" applyAlignment="1">
      <alignment horizontal="center" vertical="center"/>
    </xf>
    <xf numFmtId="169" fontId="40" fillId="43" borderId="20" xfId="0" applyNumberFormat="1" applyFont="1" applyFill="1" applyBorder="1" applyAlignment="1">
      <alignment horizontal="center" vertical="center"/>
    </xf>
    <xf numFmtId="0" fontId="25" fillId="0" borderId="0" xfId="0" applyFont="1"/>
    <xf numFmtId="166" fontId="44" fillId="41" borderId="19" xfId="0" applyNumberFormat="1" applyFont="1" applyFill="1" applyBorder="1" applyAlignment="1">
      <alignment horizontal="left" vertical="center" indent="1"/>
    </xf>
    <xf numFmtId="166" fontId="44" fillId="41" borderId="20" xfId="0" quotePrefix="1" applyNumberFormat="1" applyFont="1" applyFill="1" applyBorder="1" applyAlignment="1">
      <alignment horizontal="center" vertical="center"/>
    </xf>
    <xf numFmtId="169" fontId="44" fillId="43" borderId="24" xfId="0" applyNumberFormat="1" applyFont="1" applyFill="1" applyBorder="1" applyAlignment="1">
      <alignment horizontal="center" vertical="center"/>
    </xf>
    <xf numFmtId="16" fontId="44" fillId="43" borderId="19" xfId="0" applyNumberFormat="1" applyFont="1" applyFill="1" applyBorder="1" applyAlignment="1">
      <alignment horizontal="center" vertical="center"/>
    </xf>
    <xf numFmtId="169" fontId="44" fillId="43" borderId="20" xfId="0" applyNumberFormat="1" applyFont="1" applyFill="1" applyBorder="1" applyAlignment="1">
      <alignment horizontal="center" vertical="center"/>
    </xf>
    <xf numFmtId="16" fontId="44" fillId="43" borderId="2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166" fontId="40" fillId="44" borderId="19" xfId="0" applyNumberFormat="1" applyFont="1" applyFill="1" applyBorder="1" applyAlignment="1">
      <alignment horizontal="left" vertical="center" indent="1"/>
    </xf>
    <xf numFmtId="166" fontId="40" fillId="44" borderId="20" xfId="0" quotePrefix="1" applyNumberFormat="1" applyFont="1" applyFill="1" applyBorder="1" applyAlignment="1">
      <alignment horizontal="center" vertical="center"/>
    </xf>
    <xf numFmtId="38" fontId="40" fillId="44" borderId="19" xfId="0" applyNumberFormat="1" applyFont="1" applyFill="1" applyBorder="1" applyAlignment="1">
      <alignment horizontal="left" vertical="center" indent="1"/>
    </xf>
    <xf numFmtId="38" fontId="40" fillId="44" borderId="20" xfId="0" quotePrefix="1" applyNumberFormat="1" applyFont="1" applyFill="1" applyBorder="1" applyAlignment="1">
      <alignment horizontal="center" vertical="center"/>
    </xf>
    <xf numFmtId="0" fontId="31" fillId="45" borderId="0" xfId="0" applyFont="1" applyFill="1" applyBorder="1" applyAlignment="1">
      <alignment horizontal="left" vertical="center"/>
    </xf>
    <xf numFmtId="0" fontId="30" fillId="45" borderId="0" xfId="0" quotePrefix="1" applyNumberFormat="1" applyFont="1" applyFill="1" applyBorder="1" applyAlignment="1">
      <alignment horizontal="center" vertical="center"/>
    </xf>
    <xf numFmtId="0" fontId="30" fillId="45" borderId="0" xfId="0" applyFont="1" applyFill="1" applyBorder="1" applyAlignment="1">
      <alignment horizontal="center" vertical="center"/>
    </xf>
    <xf numFmtId="16" fontId="30" fillId="45" borderId="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40" fillId="0" borderId="19" xfId="0" applyFont="1" applyBorder="1" applyAlignment="1">
      <alignment horizontal="left" vertical="center" indent="1"/>
    </xf>
    <xf numFmtId="0" fontId="40" fillId="36" borderId="32" xfId="0" quotePrefix="1" applyNumberFormat="1" applyFont="1" applyFill="1" applyBorder="1" applyAlignment="1">
      <alignment horizontal="center" vertical="center"/>
    </xf>
    <xf numFmtId="169" fontId="40" fillId="0" borderId="20" xfId="0" applyNumberFormat="1" applyFont="1" applyBorder="1" applyAlignment="1">
      <alignment horizontal="center" vertical="center"/>
    </xf>
    <xf numFmtId="16" fontId="40" fillId="0" borderId="20" xfId="0" applyNumberFormat="1" applyFont="1" applyBorder="1" applyAlignment="1">
      <alignment horizontal="center" vertical="center"/>
    </xf>
    <xf numFmtId="169" fontId="45" fillId="0" borderId="20" xfId="0" applyNumberFormat="1" applyFont="1" applyFill="1" applyBorder="1" applyAlignment="1">
      <alignment horizontal="center" vertical="center"/>
    </xf>
    <xf numFmtId="0" fontId="24" fillId="39" borderId="27" xfId="0" applyFont="1" applyFill="1" applyBorder="1" applyAlignment="1">
      <alignment horizontal="center" vertical="center"/>
    </xf>
    <xf numFmtId="0" fontId="24" fillId="39" borderId="16" xfId="0" applyFont="1" applyFill="1" applyBorder="1" applyAlignment="1">
      <alignment horizontal="center" vertical="center"/>
    </xf>
    <xf numFmtId="0" fontId="24" fillId="39" borderId="28" xfId="0" applyFont="1" applyFill="1" applyBorder="1" applyAlignment="1">
      <alignment horizontal="center" vertical="center" wrapText="1"/>
    </xf>
    <xf numFmtId="0" fontId="24" fillId="39" borderId="15" xfId="0" applyFont="1" applyFill="1" applyBorder="1" applyAlignment="1">
      <alignment horizontal="center" vertical="center" wrapText="1"/>
    </xf>
    <xf numFmtId="0" fontId="24" fillId="39" borderId="29" xfId="0" applyFont="1" applyFill="1" applyBorder="1" applyAlignment="1">
      <alignment horizontal="center" vertical="center" wrapText="1"/>
    </xf>
    <xf numFmtId="0" fontId="24" fillId="39" borderId="17" xfId="0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center" wrapText="1"/>
    </xf>
    <xf numFmtId="164" fontId="21" fillId="0" borderId="11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4" borderId="27" xfId="0" applyFont="1" applyFill="1" applyBorder="1" applyAlignment="1">
      <alignment horizontal="center" vertical="center"/>
    </xf>
    <xf numFmtId="0" fontId="24" fillId="34" borderId="16" xfId="0" applyFont="1" applyFill="1" applyBorder="1" applyAlignment="1">
      <alignment horizontal="center" vertical="center"/>
    </xf>
    <xf numFmtId="0" fontId="24" fillId="34" borderId="33" xfId="0" applyFont="1" applyFill="1" applyBorder="1" applyAlignment="1">
      <alignment horizontal="center" vertical="center"/>
    </xf>
    <xf numFmtId="0" fontId="24" fillId="34" borderId="28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24" fillId="34" borderId="29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45" borderId="27" xfId="0" applyFont="1" applyFill="1" applyBorder="1" applyAlignment="1">
      <alignment horizontal="center" vertical="center"/>
    </xf>
    <xf numFmtId="0" fontId="24" fillId="45" borderId="16" xfId="0" applyFont="1" applyFill="1" applyBorder="1" applyAlignment="1">
      <alignment horizontal="center" vertical="center"/>
    </xf>
    <xf numFmtId="0" fontId="24" fillId="45" borderId="30" xfId="0" applyFont="1" applyFill="1" applyBorder="1" applyAlignment="1">
      <alignment horizontal="center" vertical="center" wrapText="1"/>
    </xf>
    <xf numFmtId="0" fontId="24" fillId="45" borderId="21" xfId="0" applyFont="1" applyFill="1" applyBorder="1" applyAlignment="1">
      <alignment horizontal="center" vertical="center" wrapText="1"/>
    </xf>
    <xf numFmtId="0" fontId="24" fillId="45" borderId="31" xfId="0" applyFont="1" applyFill="1" applyBorder="1" applyAlignment="1">
      <alignment horizontal="center" vertical="center" wrapText="1"/>
    </xf>
    <xf numFmtId="0" fontId="25" fillId="0" borderId="25" xfId="0" applyFont="1" applyBorder="1"/>
    <xf numFmtId="0" fontId="25" fillId="0" borderId="0" xfId="0" applyFont="1"/>
    <xf numFmtId="0" fontId="24" fillId="35" borderId="27" xfId="0" applyFont="1" applyFill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/>
    </xf>
    <xf numFmtId="0" fontId="24" fillId="35" borderId="28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24" fillId="35" borderId="29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7AF8BF"/>
      <color rgb="FF66FF66"/>
      <color rgb="FFFFFF99"/>
      <color rgb="FFEDF6BA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MA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MA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AUG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AUG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Jul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Jul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Ju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Ju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MA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ma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AP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AP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MA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MA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FEB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FEB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JA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JA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AP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AP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MAR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MAR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feb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feb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1JA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1JA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DEC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DEC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NOV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Nov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OC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Oc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0SEP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0SEP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tabSelected="1" zoomScale="120" zoomScaleNormal="120" workbookViewId="0">
      <selection activeCell="E65" sqref="E65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44317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62</v>
      </c>
      <c r="B10" s="122">
        <v>610</v>
      </c>
      <c r="C10" s="153">
        <f t="shared" ref="C10:C19" si="0">D10</f>
        <v>44319</v>
      </c>
      <c r="D10" s="87">
        <v>44319</v>
      </c>
      <c r="E10" s="205">
        <f>F10</f>
        <v>44321</v>
      </c>
      <c r="F10" s="84">
        <f>D10+2</f>
        <v>44321</v>
      </c>
      <c r="I10" s="28"/>
      <c r="J10" s="29"/>
      <c r="K10" s="30"/>
    </row>
    <row r="11" spans="1:11" ht="15" customHeight="1" x14ac:dyDescent="0.25">
      <c r="A11" s="155" t="s">
        <v>61</v>
      </c>
      <c r="B11" s="156">
        <v>529</v>
      </c>
      <c r="C11" s="154">
        <f t="shared" si="0"/>
        <v>44322</v>
      </c>
      <c r="D11" s="157">
        <f>D10+3</f>
        <v>44322</v>
      </c>
      <c r="E11" s="184">
        <f t="shared" ref="E11:E19" si="1">F11</f>
        <v>44324</v>
      </c>
      <c r="F11" s="159">
        <f t="shared" ref="F11:F19" si="2">D11+2</f>
        <v>44324</v>
      </c>
      <c r="I11" s="28"/>
      <c r="J11" s="29"/>
      <c r="K11" s="30"/>
    </row>
    <row r="12" spans="1:11" ht="15" customHeight="1" x14ac:dyDescent="0.25">
      <c r="A12" s="81" t="s">
        <v>62</v>
      </c>
      <c r="B12" s="123">
        <f t="shared" ref="B12:B19" si="3">B10+1</f>
        <v>611</v>
      </c>
      <c r="C12" s="153">
        <f t="shared" si="0"/>
        <v>44326</v>
      </c>
      <c r="D12" s="84">
        <f t="shared" ref="D12:D19" si="4">D10+7</f>
        <v>44326</v>
      </c>
      <c r="E12" s="185">
        <f t="shared" si="1"/>
        <v>44328</v>
      </c>
      <c r="F12" s="84">
        <f t="shared" si="2"/>
        <v>44328</v>
      </c>
      <c r="I12" s="31"/>
      <c r="J12" s="29"/>
      <c r="K12" s="30"/>
    </row>
    <row r="13" spans="1:11" ht="15" customHeight="1" x14ac:dyDescent="0.25">
      <c r="A13" s="155" t="s">
        <v>61</v>
      </c>
      <c r="B13" s="160">
        <f t="shared" si="3"/>
        <v>530</v>
      </c>
      <c r="C13" s="154">
        <f t="shared" si="0"/>
        <v>44329</v>
      </c>
      <c r="D13" s="159">
        <f t="shared" si="4"/>
        <v>44329</v>
      </c>
      <c r="E13" s="174">
        <f t="shared" si="1"/>
        <v>44331</v>
      </c>
      <c r="F13" s="159">
        <f t="shared" si="2"/>
        <v>44331</v>
      </c>
      <c r="I13" s="31"/>
      <c r="J13" s="29"/>
      <c r="K13" s="30"/>
    </row>
    <row r="14" spans="1:11" ht="12.75" customHeight="1" x14ac:dyDescent="0.25">
      <c r="A14" s="81" t="s">
        <v>62</v>
      </c>
      <c r="B14" s="123">
        <f t="shared" si="3"/>
        <v>612</v>
      </c>
      <c r="C14" s="153">
        <f t="shared" si="0"/>
        <v>44333</v>
      </c>
      <c r="D14" s="84">
        <f t="shared" si="4"/>
        <v>44333</v>
      </c>
      <c r="E14" s="185">
        <f t="shared" si="1"/>
        <v>44335</v>
      </c>
      <c r="F14" s="84">
        <f t="shared" si="2"/>
        <v>44335</v>
      </c>
      <c r="I14" s="31"/>
      <c r="J14" s="29"/>
      <c r="K14" s="30"/>
    </row>
    <row r="15" spans="1:11" ht="15" customHeight="1" x14ac:dyDescent="0.25">
      <c r="A15" s="155" t="s">
        <v>61</v>
      </c>
      <c r="B15" s="160">
        <f t="shared" si="3"/>
        <v>531</v>
      </c>
      <c r="C15" s="154">
        <f t="shared" si="0"/>
        <v>44336</v>
      </c>
      <c r="D15" s="159">
        <f t="shared" si="4"/>
        <v>44336</v>
      </c>
      <c r="E15" s="174">
        <f t="shared" si="1"/>
        <v>44338</v>
      </c>
      <c r="F15" s="159">
        <f t="shared" si="2"/>
        <v>44338</v>
      </c>
      <c r="I15" s="31"/>
      <c r="J15" s="29"/>
      <c r="K15" s="30"/>
    </row>
    <row r="16" spans="1:11" ht="15" customHeight="1" x14ac:dyDescent="0.25">
      <c r="A16" s="81" t="s">
        <v>62</v>
      </c>
      <c r="B16" s="123">
        <f t="shared" si="3"/>
        <v>613</v>
      </c>
      <c r="C16" s="153">
        <f t="shared" si="0"/>
        <v>44340</v>
      </c>
      <c r="D16" s="84">
        <f t="shared" si="4"/>
        <v>44340</v>
      </c>
      <c r="E16" s="185">
        <f t="shared" si="1"/>
        <v>44342</v>
      </c>
      <c r="F16" s="84">
        <f t="shared" si="2"/>
        <v>44342</v>
      </c>
      <c r="I16" s="31"/>
      <c r="J16" s="29"/>
      <c r="K16" s="30"/>
    </row>
    <row r="17" spans="1:11" ht="15" customHeight="1" x14ac:dyDescent="0.25">
      <c r="A17" s="155" t="s">
        <v>61</v>
      </c>
      <c r="B17" s="160">
        <f t="shared" si="3"/>
        <v>532</v>
      </c>
      <c r="C17" s="154">
        <f t="shared" si="0"/>
        <v>44343</v>
      </c>
      <c r="D17" s="159">
        <f t="shared" si="4"/>
        <v>44343</v>
      </c>
      <c r="E17" s="174">
        <f t="shared" si="1"/>
        <v>44345</v>
      </c>
      <c r="F17" s="159">
        <f t="shared" si="2"/>
        <v>44345</v>
      </c>
      <c r="I17" s="31"/>
      <c r="J17" s="29"/>
      <c r="K17" s="30"/>
    </row>
    <row r="18" spans="1:11" ht="15" customHeight="1" x14ac:dyDescent="0.25">
      <c r="A18" s="81" t="s">
        <v>62</v>
      </c>
      <c r="B18" s="123">
        <f t="shared" si="3"/>
        <v>614</v>
      </c>
      <c r="C18" s="153">
        <f t="shared" si="0"/>
        <v>44348</v>
      </c>
      <c r="D18" s="84">
        <f>D16+8</f>
        <v>44348</v>
      </c>
      <c r="E18" s="185">
        <f t="shared" si="1"/>
        <v>44350</v>
      </c>
      <c r="F18" s="84">
        <f t="shared" si="2"/>
        <v>44350</v>
      </c>
      <c r="I18" s="31"/>
      <c r="J18" s="29"/>
      <c r="K18" s="30"/>
    </row>
    <row r="19" spans="1:11" ht="15" customHeight="1" x14ac:dyDescent="0.25">
      <c r="A19" s="155" t="s">
        <v>61</v>
      </c>
      <c r="B19" s="160">
        <f t="shared" si="3"/>
        <v>533</v>
      </c>
      <c r="C19" s="154">
        <f t="shared" si="0"/>
        <v>44350</v>
      </c>
      <c r="D19" s="159">
        <f t="shared" si="4"/>
        <v>44350</v>
      </c>
      <c r="E19" s="174">
        <f t="shared" si="1"/>
        <v>44352</v>
      </c>
      <c r="F19" s="159">
        <f t="shared" si="2"/>
        <v>44352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233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144"/>
      <c r="B32" s="172"/>
      <c r="C32" s="145"/>
      <c r="D32" s="151"/>
      <c r="E32" s="182"/>
      <c r="F32" s="148"/>
    </row>
    <row r="33" spans="1:6" ht="15" customHeight="1" x14ac:dyDescent="0.25">
      <c r="A33" s="55" t="s">
        <v>58</v>
      </c>
      <c r="B33" s="52">
        <v>607</v>
      </c>
      <c r="C33" s="142">
        <f>D33</f>
        <v>44322</v>
      </c>
      <c r="D33" s="46">
        <f>D11</f>
        <v>44322</v>
      </c>
      <c r="E33" s="187">
        <f>F33</f>
        <v>44325</v>
      </c>
      <c r="F33" s="48">
        <f>D33+3</f>
        <v>44325</v>
      </c>
    </row>
    <row r="34" spans="1:6" ht="15" customHeight="1" x14ac:dyDescent="0.25">
      <c r="A34" s="144"/>
      <c r="B34" s="172"/>
      <c r="C34" s="145"/>
      <c r="D34" s="146"/>
      <c r="E34" s="182"/>
      <c r="F34" s="148"/>
    </row>
    <row r="35" spans="1:6" ht="15" customHeight="1" x14ac:dyDescent="0.25">
      <c r="A35" s="55" t="s">
        <v>58</v>
      </c>
      <c r="B35" s="52">
        <f>B33+1</f>
        <v>608</v>
      </c>
      <c r="C35" s="142">
        <f>D35</f>
        <v>44329</v>
      </c>
      <c r="D35" s="48">
        <f>D33+7</f>
        <v>44329</v>
      </c>
      <c r="E35" s="187">
        <f>F35</f>
        <v>44332</v>
      </c>
      <c r="F35" s="48">
        <f>D35+3</f>
        <v>44332</v>
      </c>
    </row>
    <row r="36" spans="1:6" ht="15" customHeight="1" x14ac:dyDescent="0.25">
      <c r="A36" s="144"/>
      <c r="B36" s="172"/>
      <c r="C36" s="145"/>
      <c r="D36" s="146"/>
      <c r="E36" s="182"/>
      <c r="F36" s="148"/>
    </row>
    <row r="37" spans="1:6" ht="15" customHeight="1" x14ac:dyDescent="0.25">
      <c r="A37" s="55" t="s">
        <v>58</v>
      </c>
      <c r="B37" s="52">
        <f>B35+1</f>
        <v>609</v>
      </c>
      <c r="C37" s="142">
        <f>D37</f>
        <v>44336</v>
      </c>
      <c r="D37" s="48">
        <f>D35+7</f>
        <v>44336</v>
      </c>
      <c r="E37" s="187">
        <f>F37</f>
        <v>44339</v>
      </c>
      <c r="F37" s="48">
        <f>D37+3</f>
        <v>44339</v>
      </c>
    </row>
    <row r="38" spans="1:6" ht="15" customHeight="1" x14ac:dyDescent="0.25">
      <c r="A38" s="144"/>
      <c r="B38" s="172"/>
      <c r="C38" s="145"/>
      <c r="D38" s="146"/>
      <c r="E38" s="182"/>
      <c r="F38" s="148"/>
    </row>
    <row r="39" spans="1:6" ht="15" customHeight="1" x14ac:dyDescent="0.25">
      <c r="A39" s="55" t="s">
        <v>58</v>
      </c>
      <c r="B39" s="52">
        <f>B37+1</f>
        <v>610</v>
      </c>
      <c r="C39" s="142">
        <f>D39</f>
        <v>44343</v>
      </c>
      <c r="D39" s="48">
        <f>D37+7</f>
        <v>44343</v>
      </c>
      <c r="E39" s="187">
        <f>F39</f>
        <v>44346</v>
      </c>
      <c r="F39" s="48">
        <f>D39+3</f>
        <v>44346</v>
      </c>
    </row>
    <row r="40" spans="1:6" ht="15" customHeight="1" x14ac:dyDescent="0.25">
      <c r="A40" s="144"/>
      <c r="B40" s="172"/>
      <c r="C40" s="145"/>
      <c r="D40" s="146"/>
      <c r="E40" s="182"/>
      <c r="F40" s="148"/>
    </row>
    <row r="41" spans="1:6" ht="15" customHeight="1" x14ac:dyDescent="0.25">
      <c r="A41" s="55" t="s">
        <v>58</v>
      </c>
      <c r="B41" s="52">
        <f>B39+1</f>
        <v>611</v>
      </c>
      <c r="C41" s="142">
        <f>D41</f>
        <v>44350</v>
      </c>
      <c r="D41" s="48">
        <f>D39+7</f>
        <v>44350</v>
      </c>
      <c r="E41" s="187">
        <f>F41</f>
        <v>44353</v>
      </c>
      <c r="F41" s="48">
        <f>D41+3</f>
        <v>44353</v>
      </c>
    </row>
    <row r="42" spans="1:6" ht="15" customHeight="1" x14ac:dyDescent="0.25">
      <c r="A42" s="228"/>
      <c r="B42" s="229"/>
      <c r="C42" s="230"/>
      <c r="D42" s="231"/>
      <c r="E42" s="230"/>
      <c r="F42" s="231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Caribe Mariner</v>
      </c>
      <c r="B51" s="57">
        <f>B33</f>
        <v>607</v>
      </c>
      <c r="C51" s="161">
        <f>D51</f>
        <v>44322</v>
      </c>
      <c r="D51" s="59">
        <f>D33</f>
        <v>44322</v>
      </c>
      <c r="E51" s="179">
        <f>F51</f>
        <v>44327</v>
      </c>
      <c r="F51" s="61">
        <f>D51+5</f>
        <v>44327</v>
      </c>
    </row>
    <row r="52" spans="1:6" ht="15" customHeight="1" x14ac:dyDescent="0.25">
      <c r="A52" s="101" t="str">
        <f>A35</f>
        <v>Caribe Mariner</v>
      </c>
      <c r="B52" s="62">
        <f>B35</f>
        <v>608</v>
      </c>
      <c r="C52" s="162">
        <f>D52</f>
        <v>44329</v>
      </c>
      <c r="D52" s="103">
        <f>D35</f>
        <v>44329</v>
      </c>
      <c r="E52" s="162">
        <f>F52</f>
        <v>44334</v>
      </c>
      <c r="F52" s="103">
        <f>D52+5</f>
        <v>44334</v>
      </c>
    </row>
    <row r="53" spans="1:6" ht="15" customHeight="1" x14ac:dyDescent="0.25">
      <c r="A53" s="105" t="str">
        <f>A37</f>
        <v>Caribe Mariner</v>
      </c>
      <c r="B53" s="104">
        <f>B37</f>
        <v>609</v>
      </c>
      <c r="C53" s="161">
        <f>D53</f>
        <v>44336</v>
      </c>
      <c r="D53" s="107">
        <f>D37</f>
        <v>44336</v>
      </c>
      <c r="E53" s="179">
        <f>F53</f>
        <v>44341</v>
      </c>
      <c r="F53" s="109">
        <f t="shared" ref="F53:F55" si="5">D53+5</f>
        <v>44341</v>
      </c>
    </row>
    <row r="54" spans="1:6" ht="15" customHeight="1" x14ac:dyDescent="0.25">
      <c r="A54" s="101" t="str">
        <f>A39</f>
        <v>Caribe Mariner</v>
      </c>
      <c r="B54" s="62">
        <f>B39</f>
        <v>610</v>
      </c>
      <c r="C54" s="162">
        <f>D54</f>
        <v>44343</v>
      </c>
      <c r="D54" s="103">
        <f>D39</f>
        <v>44343</v>
      </c>
      <c r="E54" s="162">
        <f>F54</f>
        <v>44348</v>
      </c>
      <c r="F54" s="103">
        <f t="shared" si="5"/>
        <v>44348</v>
      </c>
    </row>
    <row r="55" spans="1:6" ht="12.75" customHeight="1" x14ac:dyDescent="0.25">
      <c r="A55" s="105" t="str">
        <f>A41</f>
        <v>Caribe Mariner</v>
      </c>
      <c r="B55" s="104">
        <f>B41</f>
        <v>611</v>
      </c>
      <c r="C55" s="163">
        <f>D55</f>
        <v>44350</v>
      </c>
      <c r="D55" s="109">
        <f>D41</f>
        <v>44350</v>
      </c>
      <c r="E55" s="179">
        <f>F55</f>
        <v>44355</v>
      </c>
      <c r="F55" s="61">
        <f t="shared" si="5"/>
        <v>44355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233"/>
      <c r="C58" s="233"/>
      <c r="D58" s="233"/>
      <c r="E58" s="233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Caribe Navigator</v>
      </c>
      <c r="B63" s="90">
        <f>B10</f>
        <v>610</v>
      </c>
      <c r="C63" s="164">
        <f>D63</f>
        <v>44319</v>
      </c>
      <c r="D63" s="74">
        <f>D10</f>
        <v>44319</v>
      </c>
      <c r="E63" s="181">
        <f>F63</f>
        <v>44323</v>
      </c>
      <c r="F63" s="69">
        <f>D63+4</f>
        <v>44323</v>
      </c>
    </row>
    <row r="64" spans="1:6" ht="15" customHeight="1" x14ac:dyDescent="0.25">
      <c r="A64" s="224" t="str">
        <f>A12</f>
        <v>Caribe Navigator</v>
      </c>
      <c r="B64" s="225">
        <f>B12</f>
        <v>611</v>
      </c>
      <c r="C64" s="165">
        <f>D64</f>
        <v>44326</v>
      </c>
      <c r="D64" s="136">
        <f>D12</f>
        <v>44326</v>
      </c>
      <c r="E64" s="165">
        <f>F64</f>
        <v>44330</v>
      </c>
      <c r="F64" s="138">
        <f>D64+4</f>
        <v>44330</v>
      </c>
    </row>
    <row r="65" spans="1:7" ht="15" customHeight="1" x14ac:dyDescent="0.25">
      <c r="A65" s="89" t="str">
        <f>A14</f>
        <v>Caribe Navigator</v>
      </c>
      <c r="B65" s="90">
        <f>B14</f>
        <v>612</v>
      </c>
      <c r="C65" s="164">
        <f>D65</f>
        <v>44333</v>
      </c>
      <c r="D65" s="74">
        <f>D14</f>
        <v>44333</v>
      </c>
      <c r="E65" s="181">
        <f>F65</f>
        <v>44337</v>
      </c>
      <c r="F65" s="69">
        <f>D65+4</f>
        <v>44337</v>
      </c>
    </row>
    <row r="66" spans="1:7" ht="15" customHeight="1" x14ac:dyDescent="0.25">
      <c r="A66" s="65" t="str">
        <f>A16</f>
        <v>Caribe Navigator</v>
      </c>
      <c r="B66" s="66">
        <f>B16</f>
        <v>613</v>
      </c>
      <c r="C66" s="173">
        <f>D66</f>
        <v>44340</v>
      </c>
      <c r="D66" s="72">
        <f>D16</f>
        <v>44340</v>
      </c>
      <c r="E66" s="173">
        <f>F66</f>
        <v>44344</v>
      </c>
      <c r="F66" s="75">
        <f>D66+4</f>
        <v>44344</v>
      </c>
    </row>
    <row r="67" spans="1:7" ht="15" customHeight="1" x14ac:dyDescent="0.25">
      <c r="A67" s="128" t="str">
        <f>A18</f>
        <v>Caribe Navigator</v>
      </c>
      <c r="B67" s="129">
        <f>B18</f>
        <v>614</v>
      </c>
      <c r="C67" s="213">
        <f>D67</f>
        <v>44348</v>
      </c>
      <c r="D67" s="131">
        <f>D18</f>
        <v>44348</v>
      </c>
      <c r="E67" s="214">
        <f>F67</f>
        <v>44352</v>
      </c>
      <c r="F67" s="133">
        <f>D67+4</f>
        <v>44352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60</v>
      </c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44044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31</v>
      </c>
      <c r="B10" s="122">
        <v>573</v>
      </c>
      <c r="C10" s="83" t="s">
        <v>10</v>
      </c>
      <c r="D10" s="87">
        <v>44046</v>
      </c>
      <c r="E10" s="60" t="s">
        <v>11</v>
      </c>
      <c r="F10" s="84">
        <f>D10+2</f>
        <v>44048</v>
      </c>
      <c r="I10" s="28"/>
      <c r="J10" s="29"/>
      <c r="K10" s="30"/>
    </row>
    <row r="11" spans="1:11" ht="15" customHeight="1" x14ac:dyDescent="0.25">
      <c r="A11" s="76" t="str">
        <f>'2020APR'!A19</f>
        <v>C.Legend</v>
      </c>
      <c r="B11" s="124">
        <v>491</v>
      </c>
      <c r="C11" s="78" t="s">
        <v>8</v>
      </c>
      <c r="D11" s="79">
        <f>D10+3</f>
        <v>44049</v>
      </c>
      <c r="E11" s="91" t="s">
        <v>9</v>
      </c>
      <c r="F11" s="80">
        <f>D11+2</f>
        <v>44051</v>
      </c>
      <c r="I11" s="28"/>
      <c r="J11" s="29"/>
      <c r="K11" s="30"/>
    </row>
    <row r="12" spans="1:11" ht="15" customHeight="1" x14ac:dyDescent="0.25">
      <c r="A12" s="81" t="s">
        <v>31</v>
      </c>
      <c r="B12" s="123">
        <v>574</v>
      </c>
      <c r="C12" s="83" t="s">
        <v>10</v>
      </c>
      <c r="D12" s="84">
        <f>D10+7</f>
        <v>44053</v>
      </c>
      <c r="E12" s="60" t="s">
        <v>11</v>
      </c>
      <c r="F12" s="84">
        <f>D12+2</f>
        <v>44055</v>
      </c>
      <c r="I12" s="31"/>
      <c r="J12" s="29"/>
      <c r="K12" s="30"/>
    </row>
    <row r="13" spans="1:11" ht="15" customHeight="1" x14ac:dyDescent="0.25">
      <c r="A13" s="76" t="s">
        <v>34</v>
      </c>
      <c r="B13" s="85">
        <f>B11+1</f>
        <v>492</v>
      </c>
      <c r="C13" s="78" t="s">
        <v>8</v>
      </c>
      <c r="D13" s="80">
        <f>D11+7</f>
        <v>44056</v>
      </c>
      <c r="E13" s="91" t="s">
        <v>9</v>
      </c>
      <c r="F13" s="80">
        <f t="shared" ref="F13:F19" si="0">D13+2</f>
        <v>44058</v>
      </c>
      <c r="I13" s="31"/>
      <c r="J13" s="29"/>
      <c r="K13" s="30"/>
    </row>
    <row r="14" spans="1:11" ht="12.75" customHeight="1" x14ac:dyDescent="0.25">
      <c r="A14" s="81" t="s">
        <v>31</v>
      </c>
      <c r="B14" s="123">
        <v>575</v>
      </c>
      <c r="C14" s="83" t="s">
        <v>10</v>
      </c>
      <c r="D14" s="84">
        <f>D12+7</f>
        <v>44060</v>
      </c>
      <c r="E14" s="60" t="s">
        <v>11</v>
      </c>
      <c r="F14" s="84">
        <f t="shared" si="0"/>
        <v>44062</v>
      </c>
      <c r="I14" s="31"/>
      <c r="J14" s="29"/>
      <c r="K14" s="30"/>
    </row>
    <row r="15" spans="1:11" ht="15" customHeight="1" x14ac:dyDescent="0.25">
      <c r="A15" s="76" t="s">
        <v>34</v>
      </c>
      <c r="B15" s="85">
        <f>B13+1</f>
        <v>493</v>
      </c>
      <c r="C15" s="78" t="s">
        <v>8</v>
      </c>
      <c r="D15" s="80">
        <f t="shared" ref="D15:D19" si="1">D13+7</f>
        <v>44063</v>
      </c>
      <c r="E15" s="91" t="s">
        <v>9</v>
      </c>
      <c r="F15" s="80">
        <f t="shared" si="0"/>
        <v>44065</v>
      </c>
      <c r="I15" s="31"/>
      <c r="J15" s="29"/>
      <c r="K15" s="30"/>
    </row>
    <row r="16" spans="1:11" ht="15" customHeight="1" x14ac:dyDescent="0.25">
      <c r="A16" s="81" t="s">
        <v>31</v>
      </c>
      <c r="B16" s="123">
        <v>576</v>
      </c>
      <c r="C16" s="83" t="s">
        <v>10</v>
      </c>
      <c r="D16" s="84">
        <f>D14+7</f>
        <v>44067</v>
      </c>
      <c r="E16" s="60" t="s">
        <v>35</v>
      </c>
      <c r="F16" s="84">
        <f>D16+2</f>
        <v>44069</v>
      </c>
      <c r="I16" s="31"/>
      <c r="J16" s="29"/>
      <c r="K16" s="30"/>
    </row>
    <row r="17" spans="1:11" ht="15" customHeight="1" x14ac:dyDescent="0.25">
      <c r="A17" s="76" t="s">
        <v>34</v>
      </c>
      <c r="B17" s="85">
        <f>B15+1</f>
        <v>494</v>
      </c>
      <c r="C17" s="78" t="s">
        <v>8</v>
      </c>
      <c r="D17" s="80">
        <f t="shared" si="1"/>
        <v>44070</v>
      </c>
      <c r="E17" s="91" t="s">
        <v>9</v>
      </c>
      <c r="F17" s="80">
        <f>D17+2</f>
        <v>44072</v>
      </c>
      <c r="I17" s="31"/>
      <c r="J17" s="29"/>
      <c r="K17" s="30"/>
    </row>
    <row r="18" spans="1:11" ht="15" customHeight="1" x14ac:dyDescent="0.25">
      <c r="A18" s="81" t="s">
        <v>31</v>
      </c>
      <c r="B18" s="123">
        <v>577</v>
      </c>
      <c r="C18" s="83" t="s">
        <v>10</v>
      </c>
      <c r="D18" s="84">
        <f>D16+7</f>
        <v>44074</v>
      </c>
      <c r="E18" s="60" t="s">
        <v>11</v>
      </c>
      <c r="F18" s="84">
        <f t="shared" si="0"/>
        <v>44076</v>
      </c>
      <c r="I18" s="31"/>
      <c r="J18" s="29"/>
      <c r="K18" s="30"/>
    </row>
    <row r="19" spans="1:11" ht="15" customHeight="1" x14ac:dyDescent="0.25">
      <c r="A19" s="76" t="s">
        <v>34</v>
      </c>
      <c r="B19" s="85">
        <f>B17+1</f>
        <v>495</v>
      </c>
      <c r="C19" s="78" t="s">
        <v>8</v>
      </c>
      <c r="D19" s="80">
        <f t="shared" si="1"/>
        <v>44077</v>
      </c>
      <c r="E19" s="91" t="s">
        <v>9</v>
      </c>
      <c r="F19" s="80">
        <f t="shared" si="0"/>
        <v>44079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27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54"/>
      <c r="B32" s="50"/>
      <c r="C32" s="37" t="s">
        <v>30</v>
      </c>
      <c r="D32" s="45">
        <f t="shared" ref="D32:D40" si="2">D10</f>
        <v>44046</v>
      </c>
      <c r="E32" s="38"/>
      <c r="F32" s="39"/>
    </row>
    <row r="33" spans="1:6" ht="15" customHeight="1" x14ac:dyDescent="0.25">
      <c r="A33" s="55" t="s">
        <v>21</v>
      </c>
      <c r="B33" s="52">
        <v>164</v>
      </c>
      <c r="C33" s="49" t="s">
        <v>8</v>
      </c>
      <c r="D33" s="46">
        <f t="shared" si="2"/>
        <v>44049</v>
      </c>
      <c r="E33" s="40" t="s">
        <v>24</v>
      </c>
      <c r="F33" s="41">
        <f>D33+3</f>
        <v>44052</v>
      </c>
    </row>
    <row r="34" spans="1:6" ht="15" customHeight="1" x14ac:dyDescent="0.25">
      <c r="A34" s="54"/>
      <c r="B34" s="51"/>
      <c r="C34" s="37" t="s">
        <v>30</v>
      </c>
      <c r="D34" s="47">
        <f t="shared" si="2"/>
        <v>44053</v>
      </c>
      <c r="E34" s="43"/>
      <c r="F34" s="39"/>
    </row>
    <row r="35" spans="1:6" ht="15" customHeight="1" x14ac:dyDescent="0.25">
      <c r="A35" s="55" t="s">
        <v>53</v>
      </c>
      <c r="B35" s="52">
        <v>438</v>
      </c>
      <c r="C35" s="49" t="s">
        <v>8</v>
      </c>
      <c r="D35" s="48">
        <f t="shared" si="2"/>
        <v>44056</v>
      </c>
      <c r="E35" s="40" t="s">
        <v>24</v>
      </c>
      <c r="F35" s="41">
        <f>D35+3</f>
        <v>44059</v>
      </c>
    </row>
    <row r="36" spans="1:6" ht="15" customHeight="1" x14ac:dyDescent="0.25">
      <c r="A36" s="54"/>
      <c r="B36" s="51"/>
      <c r="C36" s="37" t="s">
        <v>30</v>
      </c>
      <c r="D36" s="47">
        <f t="shared" si="2"/>
        <v>44060</v>
      </c>
      <c r="E36" s="43"/>
      <c r="F36" s="39"/>
    </row>
    <row r="37" spans="1:6" ht="15" customHeight="1" x14ac:dyDescent="0.25">
      <c r="A37" s="55" t="s">
        <v>53</v>
      </c>
      <c r="B37" s="52">
        <v>439</v>
      </c>
      <c r="C37" s="49" t="s">
        <v>8</v>
      </c>
      <c r="D37" s="48">
        <f t="shared" si="2"/>
        <v>44063</v>
      </c>
      <c r="E37" s="40" t="s">
        <v>24</v>
      </c>
      <c r="F37" s="41">
        <f>D37+3</f>
        <v>44066</v>
      </c>
    </row>
    <row r="38" spans="1:6" ht="15" customHeight="1" x14ac:dyDescent="0.25">
      <c r="A38" s="54"/>
      <c r="B38" s="53"/>
      <c r="C38" s="37" t="s">
        <v>30</v>
      </c>
      <c r="D38" s="47">
        <f t="shared" si="2"/>
        <v>44067</v>
      </c>
      <c r="E38" s="43"/>
      <c r="F38" s="39"/>
    </row>
    <row r="39" spans="1:6" ht="15" customHeight="1" x14ac:dyDescent="0.25">
      <c r="A39" s="55" t="s">
        <v>53</v>
      </c>
      <c r="B39" s="52">
        <v>440</v>
      </c>
      <c r="C39" s="49" t="s">
        <v>19</v>
      </c>
      <c r="D39" s="48">
        <v>44072</v>
      </c>
      <c r="E39" s="40" t="s">
        <v>49</v>
      </c>
      <c r="F39" s="41">
        <f>D39+3</f>
        <v>44075</v>
      </c>
    </row>
    <row r="40" spans="1:6" ht="15" customHeight="1" x14ac:dyDescent="0.25">
      <c r="A40" s="54"/>
      <c r="B40" s="51"/>
      <c r="C40" s="37" t="s">
        <v>30</v>
      </c>
      <c r="D40" s="47">
        <f t="shared" si="2"/>
        <v>44074</v>
      </c>
      <c r="E40" s="43"/>
      <c r="F40" s="39"/>
    </row>
    <row r="41" spans="1:6" ht="15" customHeight="1" x14ac:dyDescent="0.25">
      <c r="A41" s="55" t="s">
        <v>53</v>
      </c>
      <c r="B41" s="52">
        <v>441</v>
      </c>
      <c r="C41" s="49" t="s">
        <v>14</v>
      </c>
      <c r="D41" s="48">
        <v>44078</v>
      </c>
      <c r="E41" s="40" t="s">
        <v>10</v>
      </c>
      <c r="F41" s="41">
        <f>D41+3</f>
        <v>44081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">
        <v>53</v>
      </c>
      <c r="B51" s="57">
        <v>437</v>
      </c>
      <c r="C51" s="58" t="s">
        <v>14</v>
      </c>
      <c r="D51" s="59">
        <f>D33+1</f>
        <v>44050</v>
      </c>
      <c r="E51" s="60" t="s">
        <v>10</v>
      </c>
      <c r="F51" s="61">
        <f>D51+4</f>
        <v>44054</v>
      </c>
    </row>
    <row r="52" spans="1:6" ht="15" customHeight="1" x14ac:dyDescent="0.25">
      <c r="A52" s="101" t="s">
        <v>21</v>
      </c>
      <c r="B52" s="62">
        <v>165</v>
      </c>
      <c r="C52" s="102" t="s">
        <v>14</v>
      </c>
      <c r="D52" s="103">
        <f>D51+7</f>
        <v>44057</v>
      </c>
      <c r="E52" s="102" t="s">
        <v>10</v>
      </c>
      <c r="F52" s="103">
        <f>D52+4</f>
        <v>44061</v>
      </c>
    </row>
    <row r="53" spans="1:6" ht="15" customHeight="1" x14ac:dyDescent="0.25">
      <c r="A53" s="105" t="str">
        <f>A37</f>
        <v>Jan Caribe</v>
      </c>
      <c r="B53" s="104">
        <f>B37</f>
        <v>439</v>
      </c>
      <c r="C53" s="58" t="str">
        <f>C35</f>
        <v>Thursday</v>
      </c>
      <c r="D53" s="107">
        <f>D37</f>
        <v>44063</v>
      </c>
      <c r="E53" s="108" t="s">
        <v>10</v>
      </c>
      <c r="F53" s="109">
        <f>D53+4</f>
        <v>44067</v>
      </c>
    </row>
    <row r="54" spans="1:6" ht="15" customHeight="1" x14ac:dyDescent="0.25">
      <c r="A54" s="101" t="s">
        <v>58</v>
      </c>
      <c r="B54" s="62">
        <v>577</v>
      </c>
      <c r="C54" s="102" t="s">
        <v>10</v>
      </c>
      <c r="D54" s="103">
        <v>44074</v>
      </c>
      <c r="E54" s="102" t="s">
        <v>14</v>
      </c>
      <c r="F54" s="103">
        <f>D54+4</f>
        <v>44078</v>
      </c>
    </row>
    <row r="55" spans="1:6" ht="12.75" customHeight="1" x14ac:dyDescent="0.25">
      <c r="A55" s="105" t="str">
        <f>A41</f>
        <v>Jan Caribe</v>
      </c>
      <c r="B55" s="104">
        <f>B41</f>
        <v>441</v>
      </c>
      <c r="C55" s="108" t="str">
        <f>C41</f>
        <v>Friday</v>
      </c>
      <c r="D55" s="109">
        <f>D41</f>
        <v>44078</v>
      </c>
      <c r="E55" s="108" t="s">
        <v>11</v>
      </c>
      <c r="F55" s="61">
        <v>44083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27"/>
      <c r="C58" s="127"/>
      <c r="D58" s="127"/>
      <c r="E58" s="127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C.Navigator</v>
      </c>
      <c r="B63" s="90">
        <f>B10</f>
        <v>573</v>
      </c>
      <c r="C63" s="73" t="str">
        <f>C10</f>
        <v>Monday</v>
      </c>
      <c r="D63" s="67">
        <f>D10</f>
        <v>44046</v>
      </c>
      <c r="E63" s="68" t="s">
        <v>14</v>
      </c>
      <c r="F63" s="69">
        <f>D63+4</f>
        <v>44050</v>
      </c>
    </row>
    <row r="64" spans="1:6" ht="15" customHeight="1" x14ac:dyDescent="0.25">
      <c r="A64" s="63"/>
      <c r="B64" s="64"/>
      <c r="C64" s="135" t="str">
        <f>C12</f>
        <v>Monday</v>
      </c>
      <c r="D64" s="136">
        <f>D12</f>
        <v>44053</v>
      </c>
      <c r="E64" s="135" t="s">
        <v>14</v>
      </c>
      <c r="F64" s="137">
        <f>D64+4</f>
        <v>44057</v>
      </c>
    </row>
    <row r="65" spans="1:7" ht="15" customHeight="1" x14ac:dyDescent="0.25">
      <c r="A65" s="89" t="str">
        <f>A14</f>
        <v>C.Navigator</v>
      </c>
      <c r="B65" s="90">
        <f>B14</f>
        <v>575</v>
      </c>
      <c r="C65" s="73" t="str">
        <f>C14</f>
        <v>Monday</v>
      </c>
      <c r="D65" s="74">
        <f>D14</f>
        <v>44060</v>
      </c>
      <c r="E65" s="68" t="s">
        <v>14</v>
      </c>
      <c r="F65" s="69">
        <f>D65+4</f>
        <v>44064</v>
      </c>
    </row>
    <row r="66" spans="1:7" ht="15" customHeight="1" x14ac:dyDescent="0.25">
      <c r="A66" s="65"/>
      <c r="B66" s="66"/>
      <c r="C66" s="135" t="str">
        <f>C16</f>
        <v>Monday</v>
      </c>
      <c r="D66" s="137">
        <f>D16</f>
        <v>44067</v>
      </c>
      <c r="E66" s="135" t="s">
        <v>14</v>
      </c>
      <c r="F66" s="138">
        <f t="shared" ref="F66" si="3">D66+4</f>
        <v>44071</v>
      </c>
    </row>
    <row r="67" spans="1:7" ht="15" customHeight="1" x14ac:dyDescent="0.25">
      <c r="A67" s="89" t="str">
        <f>A18</f>
        <v>C.Navigator</v>
      </c>
      <c r="B67" s="90">
        <f>B18</f>
        <v>577</v>
      </c>
      <c r="C67" s="73" t="str">
        <f>C18</f>
        <v>Monday</v>
      </c>
      <c r="D67" s="74">
        <f>D18</f>
        <v>44074</v>
      </c>
      <c r="E67" s="68" t="s">
        <v>14</v>
      </c>
      <c r="F67" s="69">
        <f>D67+4</f>
        <v>44078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48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B55" sqref="B55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44013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32</v>
      </c>
      <c r="B10" s="122">
        <v>580</v>
      </c>
      <c r="C10" s="83" t="s">
        <v>10</v>
      </c>
      <c r="D10" s="87">
        <v>44011</v>
      </c>
      <c r="E10" s="60" t="s">
        <v>11</v>
      </c>
      <c r="F10" s="84">
        <f>D10+2</f>
        <v>44013</v>
      </c>
      <c r="I10" s="28"/>
      <c r="J10" s="29"/>
      <c r="K10" s="30"/>
    </row>
    <row r="11" spans="1:11" ht="15" customHeight="1" x14ac:dyDescent="0.25">
      <c r="A11" s="76" t="str">
        <f>'2020APR'!A19</f>
        <v>C.Legend</v>
      </c>
      <c r="B11" s="124">
        <v>486</v>
      </c>
      <c r="C11" s="78" t="s">
        <v>8</v>
      </c>
      <c r="D11" s="79">
        <f>D10+3</f>
        <v>44014</v>
      </c>
      <c r="E11" s="91" t="s">
        <v>9</v>
      </c>
      <c r="F11" s="80">
        <f>D11+2</f>
        <v>44016</v>
      </c>
      <c r="I11" s="28"/>
      <c r="J11" s="29"/>
      <c r="K11" s="30"/>
    </row>
    <row r="12" spans="1:11" ht="15" customHeight="1" x14ac:dyDescent="0.25">
      <c r="A12" s="81" t="s">
        <v>32</v>
      </c>
      <c r="B12" s="123">
        <v>581</v>
      </c>
      <c r="C12" s="83" t="s">
        <v>10</v>
      </c>
      <c r="D12" s="84">
        <f>D10+7</f>
        <v>44018</v>
      </c>
      <c r="E12" s="60" t="s">
        <v>11</v>
      </c>
      <c r="F12" s="84">
        <f>D12+2</f>
        <v>44020</v>
      </c>
      <c r="I12" s="31"/>
      <c r="J12" s="29"/>
      <c r="K12" s="30"/>
    </row>
    <row r="13" spans="1:11" ht="15" customHeight="1" x14ac:dyDescent="0.25">
      <c r="A13" s="76" t="s">
        <v>34</v>
      </c>
      <c r="B13" s="85">
        <f>B11+1</f>
        <v>487</v>
      </c>
      <c r="C13" s="78" t="s">
        <v>8</v>
      </c>
      <c r="D13" s="80">
        <f>D11+7</f>
        <v>44021</v>
      </c>
      <c r="E13" s="91" t="s">
        <v>9</v>
      </c>
      <c r="F13" s="80">
        <f t="shared" ref="F13:F19" si="0">D13+2</f>
        <v>44023</v>
      </c>
      <c r="I13" s="31"/>
      <c r="J13" s="29"/>
      <c r="K13" s="30"/>
    </row>
    <row r="14" spans="1:11" ht="12.75" customHeight="1" x14ac:dyDescent="0.25">
      <c r="A14" s="81" t="s">
        <v>32</v>
      </c>
      <c r="B14" s="123">
        <v>582</v>
      </c>
      <c r="C14" s="83" t="s">
        <v>10</v>
      </c>
      <c r="D14" s="84">
        <f>D12+7</f>
        <v>44025</v>
      </c>
      <c r="E14" s="60" t="s">
        <v>11</v>
      </c>
      <c r="F14" s="84">
        <f t="shared" si="0"/>
        <v>44027</v>
      </c>
      <c r="I14" s="31"/>
      <c r="J14" s="29"/>
      <c r="K14" s="30"/>
    </row>
    <row r="15" spans="1:11" ht="15" customHeight="1" x14ac:dyDescent="0.25">
      <c r="A15" s="76" t="s">
        <v>34</v>
      </c>
      <c r="B15" s="85">
        <f>B13+1</f>
        <v>488</v>
      </c>
      <c r="C15" s="78" t="s">
        <v>8</v>
      </c>
      <c r="D15" s="80">
        <f t="shared" ref="D15:D19" si="1">D13+7</f>
        <v>44028</v>
      </c>
      <c r="E15" s="91" t="s">
        <v>9</v>
      </c>
      <c r="F15" s="80">
        <f t="shared" si="0"/>
        <v>44030</v>
      </c>
      <c r="I15" s="31"/>
      <c r="J15" s="29"/>
      <c r="K15" s="30"/>
    </row>
    <row r="16" spans="1:11" ht="15" customHeight="1" x14ac:dyDescent="0.25">
      <c r="A16" s="81" t="s">
        <v>32</v>
      </c>
      <c r="B16" s="123">
        <v>583</v>
      </c>
      <c r="C16" s="83" t="s">
        <v>10</v>
      </c>
      <c r="D16" s="84">
        <f>D14+7</f>
        <v>44032</v>
      </c>
      <c r="E16" s="60" t="s">
        <v>35</v>
      </c>
      <c r="F16" s="84">
        <f>D16+2</f>
        <v>44034</v>
      </c>
      <c r="I16" s="31"/>
      <c r="J16" s="29"/>
      <c r="K16" s="30"/>
    </row>
    <row r="17" spans="1:11" ht="15" customHeight="1" x14ac:dyDescent="0.25">
      <c r="A17" s="76" t="s">
        <v>34</v>
      </c>
      <c r="B17" s="85">
        <f>B15+1</f>
        <v>489</v>
      </c>
      <c r="C17" s="78" t="s">
        <v>8</v>
      </c>
      <c r="D17" s="80">
        <f t="shared" si="1"/>
        <v>44035</v>
      </c>
      <c r="E17" s="91" t="s">
        <v>9</v>
      </c>
      <c r="F17" s="80">
        <f>D17+2</f>
        <v>44037</v>
      </c>
      <c r="I17" s="31"/>
      <c r="J17" s="29"/>
      <c r="K17" s="30"/>
    </row>
    <row r="18" spans="1:11" ht="15" customHeight="1" x14ac:dyDescent="0.25">
      <c r="A18" s="81" t="s">
        <v>31</v>
      </c>
      <c r="B18" s="123">
        <v>572</v>
      </c>
      <c r="C18" s="83" t="s">
        <v>10</v>
      </c>
      <c r="D18" s="84">
        <f>D16+7</f>
        <v>44039</v>
      </c>
      <c r="E18" s="60" t="s">
        <v>11</v>
      </c>
      <c r="F18" s="84">
        <f t="shared" si="0"/>
        <v>44041</v>
      </c>
      <c r="I18" s="31"/>
      <c r="J18" s="29"/>
      <c r="K18" s="30"/>
    </row>
    <row r="19" spans="1:11" ht="15" customHeight="1" x14ac:dyDescent="0.25">
      <c r="A19" s="76" t="s">
        <v>34</v>
      </c>
      <c r="B19" s="85">
        <f>B17+1</f>
        <v>490</v>
      </c>
      <c r="C19" s="78" t="s">
        <v>8</v>
      </c>
      <c r="D19" s="80">
        <f t="shared" si="1"/>
        <v>44042</v>
      </c>
      <c r="E19" s="91" t="s">
        <v>9</v>
      </c>
      <c r="F19" s="80">
        <f t="shared" si="0"/>
        <v>44044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26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54" t="s">
        <v>51</v>
      </c>
      <c r="B32" s="50"/>
      <c r="C32" s="37" t="s">
        <v>30</v>
      </c>
      <c r="D32" s="45">
        <f t="shared" ref="D32:D41" si="2">D10</f>
        <v>44011</v>
      </c>
      <c r="E32" s="38" t="s">
        <v>19</v>
      </c>
      <c r="F32" s="39">
        <f>D32+5</f>
        <v>44016</v>
      </c>
    </row>
    <row r="33" spans="1:6" ht="15" customHeight="1" x14ac:dyDescent="0.25">
      <c r="A33" s="55" t="s">
        <v>21</v>
      </c>
      <c r="B33" s="52">
        <v>161</v>
      </c>
      <c r="C33" s="49" t="s">
        <v>8</v>
      </c>
      <c r="D33" s="46">
        <f t="shared" si="2"/>
        <v>44014</v>
      </c>
      <c r="E33" s="40" t="s">
        <v>24</v>
      </c>
      <c r="F33" s="41">
        <f>D33+3</f>
        <v>44017</v>
      </c>
    </row>
    <row r="34" spans="1:6" ht="15" customHeight="1" x14ac:dyDescent="0.25">
      <c r="A34" s="54" t="s">
        <v>51</v>
      </c>
      <c r="B34" s="51"/>
      <c r="C34" s="37" t="s">
        <v>30</v>
      </c>
      <c r="D34" s="47">
        <f t="shared" si="2"/>
        <v>44018</v>
      </c>
      <c r="E34" s="43" t="s">
        <v>19</v>
      </c>
      <c r="F34" s="39">
        <f>D34+5</f>
        <v>44023</v>
      </c>
    </row>
    <row r="35" spans="1:6" ht="15" customHeight="1" x14ac:dyDescent="0.25">
      <c r="A35" s="55" t="s">
        <v>53</v>
      </c>
      <c r="B35" s="52">
        <v>434</v>
      </c>
      <c r="C35" s="49" t="s">
        <v>8</v>
      </c>
      <c r="D35" s="48">
        <f t="shared" si="2"/>
        <v>44021</v>
      </c>
      <c r="E35" s="40" t="s">
        <v>24</v>
      </c>
      <c r="F35" s="41">
        <f>D35+3</f>
        <v>44024</v>
      </c>
    </row>
    <row r="36" spans="1:6" ht="15" customHeight="1" x14ac:dyDescent="0.25">
      <c r="A36" s="54" t="s">
        <v>51</v>
      </c>
      <c r="B36" s="51"/>
      <c r="C36" s="37" t="s">
        <v>30</v>
      </c>
      <c r="D36" s="47">
        <f t="shared" si="2"/>
        <v>44025</v>
      </c>
      <c r="E36" s="43" t="s">
        <v>19</v>
      </c>
      <c r="F36" s="39">
        <f>D36+5</f>
        <v>44030</v>
      </c>
    </row>
    <row r="37" spans="1:6" ht="15" customHeight="1" x14ac:dyDescent="0.25">
      <c r="A37" s="55" t="s">
        <v>21</v>
      </c>
      <c r="B37" s="52">
        <v>162</v>
      </c>
      <c r="C37" s="49" t="s">
        <v>8</v>
      </c>
      <c r="D37" s="48">
        <f t="shared" si="2"/>
        <v>44028</v>
      </c>
      <c r="E37" s="40" t="s">
        <v>24</v>
      </c>
      <c r="F37" s="41">
        <f>D37+3</f>
        <v>44031</v>
      </c>
    </row>
    <row r="38" spans="1:6" ht="15" customHeight="1" x14ac:dyDescent="0.25">
      <c r="A38" s="54" t="s">
        <v>51</v>
      </c>
      <c r="B38" s="53"/>
      <c r="C38" s="37" t="s">
        <v>30</v>
      </c>
      <c r="D38" s="47">
        <f t="shared" si="2"/>
        <v>44032</v>
      </c>
      <c r="E38" s="43" t="s">
        <v>19</v>
      </c>
      <c r="F38" s="39">
        <f>D38+5</f>
        <v>44037</v>
      </c>
    </row>
    <row r="39" spans="1:6" ht="15" customHeight="1" x14ac:dyDescent="0.25">
      <c r="A39" s="55" t="s">
        <v>55</v>
      </c>
      <c r="B39" s="52">
        <v>163</v>
      </c>
      <c r="C39" s="49" t="s">
        <v>8</v>
      </c>
      <c r="D39" s="48">
        <f t="shared" si="2"/>
        <v>44035</v>
      </c>
      <c r="E39" s="40" t="s">
        <v>24</v>
      </c>
      <c r="F39" s="41">
        <f>D39+3</f>
        <v>44038</v>
      </c>
    </row>
    <row r="40" spans="1:6" ht="15" customHeight="1" x14ac:dyDescent="0.25">
      <c r="A40" s="54" t="s">
        <v>51</v>
      </c>
      <c r="B40" s="51"/>
      <c r="C40" s="37" t="s">
        <v>30</v>
      </c>
      <c r="D40" s="47">
        <f t="shared" si="2"/>
        <v>44039</v>
      </c>
      <c r="E40" s="43" t="s">
        <v>19</v>
      </c>
      <c r="F40" s="39">
        <f>D40+5</f>
        <v>44044</v>
      </c>
    </row>
    <row r="41" spans="1:6" ht="15" customHeight="1" x14ac:dyDescent="0.25">
      <c r="A41" s="55" t="s">
        <v>37</v>
      </c>
      <c r="B41" s="52" t="s">
        <v>33</v>
      </c>
      <c r="C41" s="49" t="s">
        <v>8</v>
      </c>
      <c r="D41" s="48">
        <f t="shared" si="2"/>
        <v>44042</v>
      </c>
      <c r="E41" s="40" t="s">
        <v>24</v>
      </c>
      <c r="F41" s="41">
        <f>D41+3</f>
        <v>44045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 t="s">
        <v>56</v>
      </c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Vanquish</v>
      </c>
      <c r="B51" s="57">
        <f>B33</f>
        <v>161</v>
      </c>
      <c r="C51" s="58" t="str">
        <f>C33</f>
        <v>Thursday</v>
      </c>
      <c r="D51" s="59">
        <f>D33</f>
        <v>44014</v>
      </c>
      <c r="E51" s="60" t="s">
        <v>10</v>
      </c>
      <c r="F51" s="61">
        <f>D51+4</f>
        <v>44018</v>
      </c>
    </row>
    <row r="52" spans="1:6" ht="15" customHeight="1" x14ac:dyDescent="0.25">
      <c r="A52" s="101" t="str">
        <f>A35</f>
        <v>Jan Caribe</v>
      </c>
      <c r="B52" s="62">
        <f>B35</f>
        <v>434</v>
      </c>
      <c r="C52" s="102" t="str">
        <f>C35</f>
        <v>Thursday</v>
      </c>
      <c r="D52" s="103">
        <f>D35</f>
        <v>44021</v>
      </c>
      <c r="E52" s="102" t="s">
        <v>10</v>
      </c>
      <c r="F52" s="103">
        <f>D52+4</f>
        <v>44025</v>
      </c>
    </row>
    <row r="53" spans="1:6" ht="15" customHeight="1" x14ac:dyDescent="0.25">
      <c r="A53" s="105" t="str">
        <f>A37</f>
        <v>Vanquish</v>
      </c>
      <c r="B53" s="104">
        <f>B37</f>
        <v>162</v>
      </c>
      <c r="C53" s="58" t="str">
        <f>C35</f>
        <v>Thursday</v>
      </c>
      <c r="D53" s="107">
        <f>D37</f>
        <v>44028</v>
      </c>
      <c r="E53" s="108" t="s">
        <v>10</v>
      </c>
      <c r="F53" s="109">
        <f>D53+4</f>
        <v>44032</v>
      </c>
    </row>
    <row r="54" spans="1:6" ht="15" customHeight="1" x14ac:dyDescent="0.25">
      <c r="A54" s="101" t="s">
        <v>54</v>
      </c>
      <c r="B54" s="62">
        <v>435</v>
      </c>
      <c r="C54" s="102" t="s">
        <v>14</v>
      </c>
      <c r="D54" s="103">
        <v>44036</v>
      </c>
      <c r="E54" s="102" t="s">
        <v>10</v>
      </c>
      <c r="F54" s="103">
        <f>D54+4</f>
        <v>44040</v>
      </c>
    </row>
    <row r="55" spans="1:6" ht="12.75" customHeight="1" x14ac:dyDescent="0.25">
      <c r="A55" s="105" t="s">
        <v>53</v>
      </c>
      <c r="B55" s="104">
        <v>436</v>
      </c>
      <c r="C55" s="108" t="str">
        <f>C41</f>
        <v>Thursday</v>
      </c>
      <c r="D55" s="109">
        <f>D41</f>
        <v>44042</v>
      </c>
      <c r="E55" s="108" t="s">
        <v>10</v>
      </c>
      <c r="F55" s="61">
        <f>D55+4</f>
        <v>44046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 t="s">
        <v>57</v>
      </c>
      <c r="B58" s="126"/>
      <c r="C58" s="126"/>
      <c r="D58" s="126"/>
      <c r="E58" s="126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128" t="s">
        <v>37</v>
      </c>
      <c r="B63" s="129" t="s">
        <v>33</v>
      </c>
      <c r="C63" s="130" t="str">
        <f>C10</f>
        <v>Monday</v>
      </c>
      <c r="D63" s="134">
        <f>D10</f>
        <v>44011</v>
      </c>
      <c r="E63" s="132" t="s">
        <v>14</v>
      </c>
      <c r="F63" s="133">
        <f>D63+4</f>
        <v>44015</v>
      </c>
    </row>
    <row r="64" spans="1:6" ht="15" customHeight="1" x14ac:dyDescent="0.25">
      <c r="A64" s="63" t="str">
        <f>A12</f>
        <v>C.Mariner</v>
      </c>
      <c r="B64" s="64">
        <f>B12</f>
        <v>581</v>
      </c>
      <c r="C64" s="70" t="str">
        <f>C12</f>
        <v>Monday</v>
      </c>
      <c r="D64" s="71">
        <f>D12</f>
        <v>44018</v>
      </c>
      <c r="E64" s="70" t="s">
        <v>14</v>
      </c>
      <c r="F64" s="72">
        <f>D64+4</f>
        <v>44022</v>
      </c>
    </row>
    <row r="65" spans="1:7" ht="15" customHeight="1" x14ac:dyDescent="0.25">
      <c r="A65" s="128" t="s">
        <v>37</v>
      </c>
      <c r="B65" s="129" t="s">
        <v>33</v>
      </c>
      <c r="C65" s="130" t="str">
        <f>C14</f>
        <v>Monday</v>
      </c>
      <c r="D65" s="131">
        <f>D14</f>
        <v>44025</v>
      </c>
      <c r="E65" s="132" t="s">
        <v>14</v>
      </c>
      <c r="F65" s="133">
        <f>D65+4</f>
        <v>44029</v>
      </c>
    </row>
    <row r="66" spans="1:7" ht="15" customHeight="1" x14ac:dyDescent="0.25">
      <c r="A66" s="65" t="str">
        <f>A16</f>
        <v>C.Mariner</v>
      </c>
      <c r="B66" s="66">
        <f>B16</f>
        <v>583</v>
      </c>
      <c r="C66" s="70" t="str">
        <f>C16</f>
        <v>Monday</v>
      </c>
      <c r="D66" s="72">
        <f>D16</f>
        <v>44032</v>
      </c>
      <c r="E66" s="70" t="s">
        <v>14</v>
      </c>
      <c r="F66" s="75">
        <f t="shared" ref="F66" si="3">D66+4</f>
        <v>44036</v>
      </c>
    </row>
    <row r="67" spans="1:7" ht="15" customHeight="1" x14ac:dyDescent="0.25">
      <c r="A67" s="128" t="s">
        <v>37</v>
      </c>
      <c r="B67" s="129" t="s">
        <v>33</v>
      </c>
      <c r="C67" s="130" t="str">
        <f>C18</f>
        <v>Monday</v>
      </c>
      <c r="D67" s="131">
        <f>D18</f>
        <v>44039</v>
      </c>
      <c r="E67" s="132" t="s">
        <v>14</v>
      </c>
      <c r="F67" s="133">
        <f>D67+4</f>
        <v>44043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48</v>
      </c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43983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32</v>
      </c>
      <c r="B10" s="122">
        <v>577</v>
      </c>
      <c r="C10" s="83" t="s">
        <v>10</v>
      </c>
      <c r="D10" s="87">
        <v>43983</v>
      </c>
      <c r="E10" s="60" t="s">
        <v>11</v>
      </c>
      <c r="F10" s="84">
        <f>D10+2</f>
        <v>43985</v>
      </c>
      <c r="I10" s="28"/>
      <c r="J10" s="29"/>
      <c r="K10" s="30"/>
    </row>
    <row r="11" spans="1:11" ht="15" customHeight="1" x14ac:dyDescent="0.25">
      <c r="A11" s="76" t="str">
        <f>'2020APR'!A19</f>
        <v>C.Legend</v>
      </c>
      <c r="B11" s="124">
        <v>482</v>
      </c>
      <c r="C11" s="78" t="s">
        <v>8</v>
      </c>
      <c r="D11" s="79">
        <f>D10+3</f>
        <v>43986</v>
      </c>
      <c r="E11" s="91" t="s">
        <v>9</v>
      </c>
      <c r="F11" s="80">
        <f>D11+2</f>
        <v>43988</v>
      </c>
      <c r="I11" s="28"/>
      <c r="J11" s="29"/>
      <c r="K11" s="30"/>
    </row>
    <row r="12" spans="1:11" ht="15" customHeight="1" x14ac:dyDescent="0.25">
      <c r="A12" s="81" t="s">
        <v>31</v>
      </c>
      <c r="B12" s="123">
        <v>571</v>
      </c>
      <c r="C12" s="83" t="s">
        <v>10</v>
      </c>
      <c r="D12" s="84">
        <f>D10+7</f>
        <v>43990</v>
      </c>
      <c r="E12" s="60" t="s">
        <v>11</v>
      </c>
      <c r="F12" s="84">
        <f>D12+2</f>
        <v>43992</v>
      </c>
      <c r="I12" s="31"/>
      <c r="J12" s="29"/>
      <c r="K12" s="30"/>
    </row>
    <row r="13" spans="1:11" ht="15" customHeight="1" x14ac:dyDescent="0.25">
      <c r="A13" s="76" t="s">
        <v>34</v>
      </c>
      <c r="B13" s="85">
        <f>B11+1</f>
        <v>483</v>
      </c>
      <c r="C13" s="78" t="s">
        <v>8</v>
      </c>
      <c r="D13" s="80">
        <f>D11+7</f>
        <v>43993</v>
      </c>
      <c r="E13" s="91" t="s">
        <v>9</v>
      </c>
      <c r="F13" s="80">
        <f t="shared" ref="F13:F19" si="0">D13+2</f>
        <v>43995</v>
      </c>
      <c r="I13" s="31"/>
      <c r="J13" s="29"/>
      <c r="K13" s="30"/>
    </row>
    <row r="14" spans="1:11" ht="12.75" customHeight="1" x14ac:dyDescent="0.25">
      <c r="A14" s="81" t="s">
        <v>32</v>
      </c>
      <c r="B14" s="123">
        <v>578</v>
      </c>
      <c r="C14" s="83" t="s">
        <v>10</v>
      </c>
      <c r="D14" s="84">
        <f>D12+7</f>
        <v>43997</v>
      </c>
      <c r="E14" s="60" t="s">
        <v>11</v>
      </c>
      <c r="F14" s="84">
        <f t="shared" si="0"/>
        <v>43999</v>
      </c>
      <c r="I14" s="31"/>
      <c r="J14" s="29"/>
      <c r="K14" s="30"/>
    </row>
    <row r="15" spans="1:11" ht="15" customHeight="1" x14ac:dyDescent="0.25">
      <c r="A15" s="76" t="s">
        <v>34</v>
      </c>
      <c r="B15" s="85">
        <f>B13+1</f>
        <v>484</v>
      </c>
      <c r="C15" s="78" t="s">
        <v>8</v>
      </c>
      <c r="D15" s="80">
        <f t="shared" ref="D15:D19" si="1">D13+7</f>
        <v>44000</v>
      </c>
      <c r="E15" s="91" t="s">
        <v>9</v>
      </c>
      <c r="F15" s="80">
        <f t="shared" si="0"/>
        <v>44002</v>
      </c>
      <c r="I15" s="31"/>
      <c r="J15" s="29"/>
      <c r="K15" s="30"/>
    </row>
    <row r="16" spans="1:11" ht="15" customHeight="1" x14ac:dyDescent="0.25">
      <c r="A16" s="81" t="s">
        <v>32</v>
      </c>
      <c r="B16" s="123">
        <v>579</v>
      </c>
      <c r="C16" s="83" t="s">
        <v>10</v>
      </c>
      <c r="D16" s="84">
        <f>D14+7</f>
        <v>44004</v>
      </c>
      <c r="E16" s="60" t="s">
        <v>35</v>
      </c>
      <c r="F16" s="84">
        <f>D16+2</f>
        <v>44006</v>
      </c>
      <c r="I16" s="31"/>
      <c r="J16" s="29"/>
      <c r="K16" s="30"/>
    </row>
    <row r="17" spans="1:11" ht="15" customHeight="1" x14ac:dyDescent="0.25">
      <c r="A17" s="76" t="s">
        <v>34</v>
      </c>
      <c r="B17" s="85">
        <f>B15+1</f>
        <v>485</v>
      </c>
      <c r="C17" s="78" t="s">
        <v>8</v>
      </c>
      <c r="D17" s="80">
        <f t="shared" si="1"/>
        <v>44007</v>
      </c>
      <c r="E17" s="91" t="s">
        <v>9</v>
      </c>
      <c r="F17" s="80">
        <f>D17+2</f>
        <v>44009</v>
      </c>
      <c r="I17" s="31"/>
      <c r="J17" s="29"/>
      <c r="K17" s="30"/>
    </row>
    <row r="18" spans="1:11" ht="15" customHeight="1" x14ac:dyDescent="0.25">
      <c r="A18" s="81" t="s">
        <v>32</v>
      </c>
      <c r="B18" s="123">
        <v>580</v>
      </c>
      <c r="C18" s="83" t="s">
        <v>10</v>
      </c>
      <c r="D18" s="84">
        <f>D16+7</f>
        <v>44011</v>
      </c>
      <c r="E18" s="60" t="s">
        <v>11</v>
      </c>
      <c r="F18" s="84">
        <f t="shared" si="0"/>
        <v>44013</v>
      </c>
      <c r="I18" s="31"/>
      <c r="J18" s="29"/>
      <c r="K18" s="30"/>
    </row>
    <row r="19" spans="1:11" ht="15" customHeight="1" x14ac:dyDescent="0.25">
      <c r="A19" s="76" t="s">
        <v>34</v>
      </c>
      <c r="B19" s="85">
        <f>B17+1</f>
        <v>486</v>
      </c>
      <c r="C19" s="78" t="s">
        <v>8</v>
      </c>
      <c r="D19" s="80">
        <f t="shared" si="1"/>
        <v>44014</v>
      </c>
      <c r="E19" s="91" t="s">
        <v>9</v>
      </c>
      <c r="F19" s="80">
        <f t="shared" si="0"/>
        <v>44016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25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54" t="s">
        <v>51</v>
      </c>
      <c r="B32" s="50"/>
      <c r="C32" s="37" t="s">
        <v>30</v>
      </c>
      <c r="D32" s="45">
        <f t="shared" ref="D32:D41" si="2">D10</f>
        <v>43983</v>
      </c>
      <c r="E32" s="38" t="s">
        <v>19</v>
      </c>
      <c r="F32" s="39">
        <f>D32+5</f>
        <v>43988</v>
      </c>
    </row>
    <row r="33" spans="1:6" ht="15" customHeight="1" x14ac:dyDescent="0.25">
      <c r="A33" s="55" t="s">
        <v>21</v>
      </c>
      <c r="B33" s="52">
        <v>157</v>
      </c>
      <c r="C33" s="49" t="s">
        <v>8</v>
      </c>
      <c r="D33" s="46">
        <f t="shared" si="2"/>
        <v>43986</v>
      </c>
      <c r="E33" s="40" t="s">
        <v>24</v>
      </c>
      <c r="F33" s="41">
        <f>D33+3</f>
        <v>43989</v>
      </c>
    </row>
    <row r="34" spans="1:6" ht="15" customHeight="1" x14ac:dyDescent="0.25">
      <c r="A34" s="54" t="s">
        <v>51</v>
      </c>
      <c r="B34" s="51"/>
      <c r="C34" s="37" t="s">
        <v>30</v>
      </c>
      <c r="D34" s="47">
        <f t="shared" si="2"/>
        <v>43990</v>
      </c>
      <c r="E34" s="43" t="s">
        <v>19</v>
      </c>
      <c r="F34" s="39">
        <f>D34+5</f>
        <v>43995</v>
      </c>
    </row>
    <row r="35" spans="1:6" ht="15" customHeight="1" x14ac:dyDescent="0.25">
      <c r="A35" s="55" t="s">
        <v>21</v>
      </c>
      <c r="B35" s="52">
        <v>158</v>
      </c>
      <c r="C35" s="49" t="s">
        <v>8</v>
      </c>
      <c r="D35" s="48">
        <f t="shared" si="2"/>
        <v>43993</v>
      </c>
      <c r="E35" s="40" t="s">
        <v>24</v>
      </c>
      <c r="F35" s="41">
        <f>D35+3</f>
        <v>43996</v>
      </c>
    </row>
    <row r="36" spans="1:6" ht="15" customHeight="1" x14ac:dyDescent="0.25">
      <c r="A36" s="54" t="s">
        <v>51</v>
      </c>
      <c r="B36" s="51"/>
      <c r="C36" s="37" t="s">
        <v>30</v>
      </c>
      <c r="D36" s="47">
        <f t="shared" si="2"/>
        <v>43997</v>
      </c>
      <c r="E36" s="43" t="s">
        <v>19</v>
      </c>
      <c r="F36" s="39">
        <f>D36+5</f>
        <v>44002</v>
      </c>
    </row>
    <row r="37" spans="1:6" ht="15" customHeight="1" x14ac:dyDescent="0.25">
      <c r="A37" s="55" t="s">
        <v>21</v>
      </c>
      <c r="B37" s="52">
        <v>159</v>
      </c>
      <c r="C37" s="49" t="s">
        <v>8</v>
      </c>
      <c r="D37" s="48">
        <f t="shared" si="2"/>
        <v>44000</v>
      </c>
      <c r="E37" s="40" t="s">
        <v>24</v>
      </c>
      <c r="F37" s="41">
        <f>D37+3</f>
        <v>44003</v>
      </c>
    </row>
    <row r="38" spans="1:6" ht="15" customHeight="1" x14ac:dyDescent="0.25">
      <c r="A38" s="54" t="s">
        <v>51</v>
      </c>
      <c r="B38" s="53"/>
      <c r="C38" s="37" t="s">
        <v>30</v>
      </c>
      <c r="D38" s="47">
        <f t="shared" si="2"/>
        <v>44004</v>
      </c>
      <c r="E38" s="43" t="s">
        <v>19</v>
      </c>
      <c r="F38" s="39">
        <f>D38+5</f>
        <v>44009</v>
      </c>
    </row>
    <row r="39" spans="1:6" ht="15" customHeight="1" x14ac:dyDescent="0.25">
      <c r="A39" s="55" t="s">
        <v>21</v>
      </c>
      <c r="B39" s="52">
        <v>160</v>
      </c>
      <c r="C39" s="49" t="s">
        <v>8</v>
      </c>
      <c r="D39" s="48">
        <f t="shared" si="2"/>
        <v>44007</v>
      </c>
      <c r="E39" s="40" t="s">
        <v>24</v>
      </c>
      <c r="F39" s="41">
        <f>D39+3</f>
        <v>44010</v>
      </c>
    </row>
    <row r="40" spans="1:6" ht="15" customHeight="1" x14ac:dyDescent="0.25">
      <c r="A40" s="54" t="s">
        <v>51</v>
      </c>
      <c r="B40" s="51"/>
      <c r="C40" s="37" t="s">
        <v>30</v>
      </c>
      <c r="D40" s="47">
        <f t="shared" si="2"/>
        <v>44011</v>
      </c>
      <c r="E40" s="43" t="s">
        <v>19</v>
      </c>
      <c r="F40" s="39">
        <f>D40+5</f>
        <v>44016</v>
      </c>
    </row>
    <row r="41" spans="1:6" ht="15" customHeight="1" x14ac:dyDescent="0.25">
      <c r="A41" s="55" t="s">
        <v>21</v>
      </c>
      <c r="B41" s="52">
        <f>B39+1</f>
        <v>161</v>
      </c>
      <c r="C41" s="49" t="s">
        <v>8</v>
      </c>
      <c r="D41" s="48">
        <f t="shared" si="2"/>
        <v>44014</v>
      </c>
      <c r="E41" s="40" t="s">
        <v>24</v>
      </c>
      <c r="F41" s="41">
        <f>D41+3</f>
        <v>44017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Vanquish</v>
      </c>
      <c r="B51" s="57">
        <f>B33</f>
        <v>157</v>
      </c>
      <c r="C51" s="58" t="str">
        <f>C33</f>
        <v>Thursday</v>
      </c>
      <c r="D51" s="59">
        <f>D33</f>
        <v>43986</v>
      </c>
      <c r="E51" s="60" t="s">
        <v>10</v>
      </c>
      <c r="F51" s="61">
        <f>D51+4</f>
        <v>43990</v>
      </c>
    </row>
    <row r="52" spans="1:6" ht="15" customHeight="1" x14ac:dyDescent="0.25">
      <c r="A52" s="101" t="str">
        <f>A35</f>
        <v>Vanquish</v>
      </c>
      <c r="B52" s="62">
        <f>B35</f>
        <v>158</v>
      </c>
      <c r="C52" s="102" t="str">
        <f>C35</f>
        <v>Thursday</v>
      </c>
      <c r="D52" s="103">
        <f>D35</f>
        <v>43993</v>
      </c>
      <c r="E52" s="102" t="s">
        <v>10</v>
      </c>
      <c r="F52" s="103">
        <f>D52+4</f>
        <v>43997</v>
      </c>
    </row>
    <row r="53" spans="1:6" ht="15" customHeight="1" x14ac:dyDescent="0.25">
      <c r="A53" s="105" t="str">
        <f>A37</f>
        <v>Vanquish</v>
      </c>
      <c r="B53" s="104">
        <f>B37</f>
        <v>159</v>
      </c>
      <c r="C53" s="58" t="str">
        <f>C35</f>
        <v>Thursday</v>
      </c>
      <c r="D53" s="107">
        <f>D37</f>
        <v>44000</v>
      </c>
      <c r="E53" s="108" t="s">
        <v>10</v>
      </c>
      <c r="F53" s="109">
        <f>D53+4</f>
        <v>44004</v>
      </c>
    </row>
    <row r="54" spans="1:6" ht="15" customHeight="1" x14ac:dyDescent="0.25">
      <c r="A54" s="101" t="str">
        <f>A39</f>
        <v>Vanquish</v>
      </c>
      <c r="B54" s="62">
        <f>B39</f>
        <v>160</v>
      </c>
      <c r="C54" s="102" t="str">
        <f>C39</f>
        <v>Thursday</v>
      </c>
      <c r="D54" s="103">
        <f>D39</f>
        <v>44007</v>
      </c>
      <c r="E54" s="102" t="s">
        <v>10</v>
      </c>
      <c r="F54" s="103">
        <f>D54+4</f>
        <v>44011</v>
      </c>
    </row>
    <row r="55" spans="1:6" ht="12.75" customHeight="1" x14ac:dyDescent="0.25">
      <c r="A55" s="105" t="str">
        <f>A41</f>
        <v>Vanquish</v>
      </c>
      <c r="B55" s="104">
        <f>B41</f>
        <v>161</v>
      </c>
      <c r="C55" s="108" t="str">
        <f>C41</f>
        <v>Thursday</v>
      </c>
      <c r="D55" s="109">
        <f>D41</f>
        <v>44014</v>
      </c>
      <c r="E55" s="108" t="s">
        <v>10</v>
      </c>
      <c r="F55" s="61">
        <f>D55+4</f>
        <v>44018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25"/>
      <c r="C58" s="125"/>
      <c r="D58" s="125"/>
      <c r="E58" s="125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C.Mariner</v>
      </c>
      <c r="B63" s="90">
        <f>B10</f>
        <v>577</v>
      </c>
      <c r="C63" s="73" t="str">
        <f>C10</f>
        <v>Monday</v>
      </c>
      <c r="D63" s="67">
        <f>D10</f>
        <v>43983</v>
      </c>
      <c r="E63" s="68" t="s">
        <v>14</v>
      </c>
      <c r="F63" s="69">
        <f>D63+4</f>
        <v>43987</v>
      </c>
    </row>
    <row r="64" spans="1:6" ht="15" customHeight="1" x14ac:dyDescent="0.25">
      <c r="A64" s="63" t="str">
        <f>A12</f>
        <v>C.Navigator</v>
      </c>
      <c r="B64" s="64">
        <f>B12</f>
        <v>571</v>
      </c>
      <c r="C64" s="70" t="str">
        <f>C12</f>
        <v>Monday</v>
      </c>
      <c r="D64" s="71">
        <f>D12</f>
        <v>43990</v>
      </c>
      <c r="E64" s="70" t="s">
        <v>14</v>
      </c>
      <c r="F64" s="72">
        <f>D64+4</f>
        <v>43994</v>
      </c>
    </row>
    <row r="65" spans="1:7" ht="15" customHeight="1" x14ac:dyDescent="0.25">
      <c r="A65" s="128" t="s">
        <v>37</v>
      </c>
      <c r="B65" s="129" t="s">
        <v>33</v>
      </c>
      <c r="C65" s="130" t="str">
        <f>C14</f>
        <v>Monday</v>
      </c>
      <c r="D65" s="131">
        <f>D14</f>
        <v>43997</v>
      </c>
      <c r="E65" s="132" t="s">
        <v>14</v>
      </c>
      <c r="F65" s="133">
        <f>D65+4</f>
        <v>44001</v>
      </c>
    </row>
    <row r="66" spans="1:7" ht="15" customHeight="1" x14ac:dyDescent="0.25">
      <c r="A66" s="65" t="str">
        <f>A16</f>
        <v>C.Mariner</v>
      </c>
      <c r="B66" s="66">
        <f>B16</f>
        <v>579</v>
      </c>
      <c r="C66" s="70" t="str">
        <f>C16</f>
        <v>Monday</v>
      </c>
      <c r="D66" s="72">
        <f>D16</f>
        <v>44004</v>
      </c>
      <c r="E66" s="70" t="s">
        <v>14</v>
      </c>
      <c r="F66" s="75">
        <f t="shared" ref="F66" si="3">D66+4</f>
        <v>44008</v>
      </c>
    </row>
    <row r="67" spans="1:7" ht="15" customHeight="1" x14ac:dyDescent="0.25">
      <c r="A67" s="128" t="s">
        <v>37</v>
      </c>
      <c r="B67" s="129" t="s">
        <v>33</v>
      </c>
      <c r="C67" s="130" t="str">
        <f>C18</f>
        <v>Monday</v>
      </c>
      <c r="D67" s="131">
        <f>D18</f>
        <v>44011</v>
      </c>
      <c r="E67" s="132" t="s">
        <v>14</v>
      </c>
      <c r="F67" s="133">
        <f>D67+4</f>
        <v>44015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48</v>
      </c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A66" sqref="A66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43952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tr">
        <f>'2020APR'!A18</f>
        <v>Vanquish</v>
      </c>
      <c r="B10" s="122">
        <f>'2020APR'!B18</f>
        <v>152</v>
      </c>
      <c r="C10" s="83" t="s">
        <v>10</v>
      </c>
      <c r="D10" s="87">
        <v>43948</v>
      </c>
      <c r="E10" s="60" t="s">
        <v>11</v>
      </c>
      <c r="F10" s="84">
        <f>D10+2</f>
        <v>43950</v>
      </c>
      <c r="I10" s="28"/>
      <c r="J10" s="29"/>
      <c r="K10" s="30"/>
    </row>
    <row r="11" spans="1:11" ht="15" customHeight="1" x14ac:dyDescent="0.25">
      <c r="A11" s="76" t="str">
        <f>'2020APR'!A19</f>
        <v>C.Legend</v>
      </c>
      <c r="B11" s="124">
        <f>'2020APR'!B19</f>
        <v>477</v>
      </c>
      <c r="C11" s="78" t="s">
        <v>8</v>
      </c>
      <c r="D11" s="79">
        <f>D10+3</f>
        <v>43951</v>
      </c>
      <c r="E11" s="91" t="s">
        <v>9</v>
      </c>
      <c r="F11" s="80">
        <f>D11+2</f>
        <v>43953</v>
      </c>
      <c r="I11" s="28"/>
      <c r="J11" s="29"/>
      <c r="K11" s="30"/>
    </row>
    <row r="12" spans="1:11" ht="15" customHeight="1" x14ac:dyDescent="0.25">
      <c r="A12" s="81" t="s">
        <v>21</v>
      </c>
      <c r="B12" s="123">
        <v>153</v>
      </c>
      <c r="C12" s="83" t="s">
        <v>10</v>
      </c>
      <c r="D12" s="84">
        <f>D10+7</f>
        <v>43955</v>
      </c>
      <c r="E12" s="60" t="s">
        <v>11</v>
      </c>
      <c r="F12" s="84">
        <f>D12+2</f>
        <v>43957</v>
      </c>
      <c r="I12" s="31"/>
      <c r="J12" s="29"/>
      <c r="K12" s="30"/>
    </row>
    <row r="13" spans="1:11" ht="15" customHeight="1" x14ac:dyDescent="0.25">
      <c r="A13" s="76" t="s">
        <v>34</v>
      </c>
      <c r="B13" s="85">
        <f>B11+1</f>
        <v>478</v>
      </c>
      <c r="C13" s="78" t="s">
        <v>8</v>
      </c>
      <c r="D13" s="80">
        <f>D11+7</f>
        <v>43958</v>
      </c>
      <c r="E13" s="91" t="s">
        <v>9</v>
      </c>
      <c r="F13" s="80">
        <f t="shared" ref="F13:F19" si="0">D13+2</f>
        <v>43960</v>
      </c>
      <c r="I13" s="31"/>
      <c r="J13" s="29"/>
      <c r="K13" s="30"/>
    </row>
    <row r="14" spans="1:11" ht="12.75" customHeight="1" x14ac:dyDescent="0.25">
      <c r="A14" s="81" t="s">
        <v>31</v>
      </c>
      <c r="B14" s="123">
        <v>569</v>
      </c>
      <c r="C14" s="83" t="s">
        <v>10</v>
      </c>
      <c r="D14" s="84">
        <f>D12+7</f>
        <v>43962</v>
      </c>
      <c r="E14" s="60" t="s">
        <v>11</v>
      </c>
      <c r="F14" s="84">
        <f t="shared" si="0"/>
        <v>43964</v>
      </c>
      <c r="I14" s="31"/>
      <c r="J14" s="29"/>
      <c r="K14" s="30"/>
    </row>
    <row r="15" spans="1:11" ht="15" customHeight="1" x14ac:dyDescent="0.25">
      <c r="A15" s="76" t="s">
        <v>34</v>
      </c>
      <c r="B15" s="85">
        <f>B13+1</f>
        <v>479</v>
      </c>
      <c r="C15" s="78" t="s">
        <v>8</v>
      </c>
      <c r="D15" s="80">
        <f t="shared" ref="D15:D19" si="1">D13+7</f>
        <v>43965</v>
      </c>
      <c r="E15" s="91" t="s">
        <v>9</v>
      </c>
      <c r="F15" s="80">
        <f t="shared" si="0"/>
        <v>43967</v>
      </c>
      <c r="I15" s="31"/>
      <c r="J15" s="29"/>
      <c r="K15" s="30"/>
    </row>
    <row r="16" spans="1:11" ht="15" customHeight="1" x14ac:dyDescent="0.25">
      <c r="A16" s="81" t="s">
        <v>32</v>
      </c>
      <c r="B16" s="123">
        <v>576</v>
      </c>
      <c r="C16" s="83" t="s">
        <v>10</v>
      </c>
      <c r="D16" s="84">
        <f>D14+7</f>
        <v>43969</v>
      </c>
      <c r="E16" s="60" t="s">
        <v>35</v>
      </c>
      <c r="F16" s="84">
        <f>D16+2</f>
        <v>43971</v>
      </c>
      <c r="I16" s="31"/>
      <c r="J16" s="29"/>
      <c r="K16" s="30"/>
    </row>
    <row r="17" spans="1:11" ht="15" customHeight="1" x14ac:dyDescent="0.25">
      <c r="A17" s="76" t="s">
        <v>34</v>
      </c>
      <c r="B17" s="85">
        <f>B15+1</f>
        <v>480</v>
      </c>
      <c r="C17" s="78" t="s">
        <v>8</v>
      </c>
      <c r="D17" s="80">
        <f t="shared" si="1"/>
        <v>43972</v>
      </c>
      <c r="E17" s="91" t="s">
        <v>9</v>
      </c>
      <c r="F17" s="80">
        <f>D17+2</f>
        <v>43974</v>
      </c>
      <c r="I17" s="31"/>
      <c r="J17" s="29"/>
      <c r="K17" s="30"/>
    </row>
    <row r="18" spans="1:11" ht="15" customHeight="1" x14ac:dyDescent="0.25">
      <c r="A18" s="81" t="s">
        <v>31</v>
      </c>
      <c r="B18" s="123">
        <v>570</v>
      </c>
      <c r="C18" s="83" t="s">
        <v>10</v>
      </c>
      <c r="D18" s="84">
        <f>D16+7</f>
        <v>43976</v>
      </c>
      <c r="E18" s="60" t="s">
        <v>11</v>
      </c>
      <c r="F18" s="84">
        <f t="shared" si="0"/>
        <v>43978</v>
      </c>
      <c r="I18" s="31"/>
      <c r="J18" s="29"/>
      <c r="K18" s="30"/>
    </row>
    <row r="19" spans="1:11" ht="15" customHeight="1" x14ac:dyDescent="0.25">
      <c r="A19" s="76" t="s">
        <v>34</v>
      </c>
      <c r="B19" s="85">
        <f>B17+1</f>
        <v>481</v>
      </c>
      <c r="C19" s="78" t="s">
        <v>8</v>
      </c>
      <c r="D19" s="80">
        <f t="shared" si="1"/>
        <v>43979</v>
      </c>
      <c r="E19" s="91" t="s">
        <v>9</v>
      </c>
      <c r="F19" s="80">
        <f t="shared" si="0"/>
        <v>43981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20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54" t="s">
        <v>51</v>
      </c>
      <c r="B32" s="50"/>
      <c r="C32" s="37" t="s">
        <v>30</v>
      </c>
      <c r="D32" s="45">
        <f t="shared" ref="D32:D41" si="2">D10</f>
        <v>43948</v>
      </c>
      <c r="E32" s="38" t="s">
        <v>19</v>
      </c>
      <c r="F32" s="39">
        <f>D32+5</f>
        <v>43953</v>
      </c>
    </row>
    <row r="33" spans="1:6" ht="15" customHeight="1" x14ac:dyDescent="0.25">
      <c r="A33" s="55" t="s">
        <v>31</v>
      </c>
      <c r="B33" s="52">
        <v>568</v>
      </c>
      <c r="C33" s="49" t="s">
        <v>8</v>
      </c>
      <c r="D33" s="46">
        <f t="shared" si="2"/>
        <v>43951</v>
      </c>
      <c r="E33" s="40" t="s">
        <v>24</v>
      </c>
      <c r="F33" s="41">
        <f>D33+3</f>
        <v>43954</v>
      </c>
    </row>
    <row r="34" spans="1:6" ht="15" customHeight="1" x14ac:dyDescent="0.25">
      <c r="A34" s="54" t="s">
        <v>51</v>
      </c>
      <c r="B34" s="51"/>
      <c r="C34" s="37" t="s">
        <v>30</v>
      </c>
      <c r="D34" s="47">
        <f t="shared" si="2"/>
        <v>43955</v>
      </c>
      <c r="E34" s="43" t="s">
        <v>19</v>
      </c>
      <c r="F34" s="39">
        <f>D34+5</f>
        <v>43960</v>
      </c>
    </row>
    <row r="35" spans="1:6" ht="15" customHeight="1" x14ac:dyDescent="0.25">
      <c r="A35" s="55" t="s">
        <v>32</v>
      </c>
      <c r="B35" s="52">
        <v>575</v>
      </c>
      <c r="C35" s="49" t="s">
        <v>8</v>
      </c>
      <c r="D35" s="48">
        <f t="shared" si="2"/>
        <v>43958</v>
      </c>
      <c r="E35" s="40" t="s">
        <v>24</v>
      </c>
      <c r="F35" s="41">
        <f>D35+3</f>
        <v>43961</v>
      </c>
    </row>
    <row r="36" spans="1:6" ht="15" customHeight="1" x14ac:dyDescent="0.25">
      <c r="A36" s="54" t="s">
        <v>51</v>
      </c>
      <c r="B36" s="51"/>
      <c r="C36" s="37" t="s">
        <v>30</v>
      </c>
      <c r="D36" s="47">
        <f t="shared" si="2"/>
        <v>43962</v>
      </c>
      <c r="E36" s="43" t="s">
        <v>19</v>
      </c>
      <c r="F36" s="39">
        <f>D36+5</f>
        <v>43967</v>
      </c>
    </row>
    <row r="37" spans="1:6" ht="15" customHeight="1" x14ac:dyDescent="0.25">
      <c r="A37" s="55" t="s">
        <v>21</v>
      </c>
      <c r="B37" s="52">
        <v>154</v>
      </c>
      <c r="C37" s="49" t="s">
        <v>8</v>
      </c>
      <c r="D37" s="48">
        <f t="shared" si="2"/>
        <v>43965</v>
      </c>
      <c r="E37" s="40" t="s">
        <v>24</v>
      </c>
      <c r="F37" s="41">
        <f>D37+3</f>
        <v>43968</v>
      </c>
    </row>
    <row r="38" spans="1:6" ht="15" customHeight="1" x14ac:dyDescent="0.25">
      <c r="A38" s="54" t="s">
        <v>51</v>
      </c>
      <c r="B38" s="53"/>
      <c r="C38" s="37" t="s">
        <v>30</v>
      </c>
      <c r="D38" s="47">
        <f t="shared" si="2"/>
        <v>43969</v>
      </c>
      <c r="E38" s="43" t="s">
        <v>19</v>
      </c>
      <c r="F38" s="39">
        <f>D38+5</f>
        <v>43974</v>
      </c>
    </row>
    <row r="39" spans="1:6" ht="15" customHeight="1" x14ac:dyDescent="0.25">
      <c r="A39" s="55" t="s">
        <v>21</v>
      </c>
      <c r="B39" s="52">
        <f>B37+1</f>
        <v>155</v>
      </c>
      <c r="C39" s="49" t="s">
        <v>8</v>
      </c>
      <c r="D39" s="48">
        <f t="shared" si="2"/>
        <v>43972</v>
      </c>
      <c r="E39" s="40" t="s">
        <v>24</v>
      </c>
      <c r="F39" s="41">
        <f>D39+3</f>
        <v>43975</v>
      </c>
    </row>
    <row r="40" spans="1:6" ht="15" customHeight="1" x14ac:dyDescent="0.25">
      <c r="A40" s="54" t="s">
        <v>51</v>
      </c>
      <c r="B40" s="51"/>
      <c r="C40" s="37" t="s">
        <v>30</v>
      </c>
      <c r="D40" s="47">
        <f t="shared" si="2"/>
        <v>43976</v>
      </c>
      <c r="E40" s="43" t="s">
        <v>19</v>
      </c>
      <c r="F40" s="39">
        <f>D40+5</f>
        <v>43981</v>
      </c>
    </row>
    <row r="41" spans="1:6" ht="15" customHeight="1" x14ac:dyDescent="0.25">
      <c r="A41" s="55" t="s">
        <v>21</v>
      </c>
      <c r="B41" s="52">
        <f>B39+1</f>
        <v>156</v>
      </c>
      <c r="C41" s="49" t="s">
        <v>8</v>
      </c>
      <c r="D41" s="48">
        <f t="shared" si="2"/>
        <v>43979</v>
      </c>
      <c r="E41" s="40" t="s">
        <v>24</v>
      </c>
      <c r="F41" s="41">
        <f>D41+3</f>
        <v>43982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C.Navigator</v>
      </c>
      <c r="B51" s="57">
        <f>B33</f>
        <v>568</v>
      </c>
      <c r="C51" s="58" t="str">
        <f>C33</f>
        <v>Thursday</v>
      </c>
      <c r="D51" s="59">
        <f>D33</f>
        <v>43951</v>
      </c>
      <c r="E51" s="60" t="s">
        <v>10</v>
      </c>
      <c r="F51" s="61">
        <f>D51+4</f>
        <v>43955</v>
      </c>
    </row>
    <row r="52" spans="1:6" ht="15" customHeight="1" x14ac:dyDescent="0.25">
      <c r="A52" s="101" t="str">
        <f>A35</f>
        <v>C.Mariner</v>
      </c>
      <c r="B52" s="62">
        <f>B35</f>
        <v>575</v>
      </c>
      <c r="C52" s="102" t="str">
        <f>C35</f>
        <v>Thursday</v>
      </c>
      <c r="D52" s="103">
        <f>D35</f>
        <v>43958</v>
      </c>
      <c r="E52" s="102" t="s">
        <v>10</v>
      </c>
      <c r="F52" s="103">
        <f>D52+4</f>
        <v>43962</v>
      </c>
    </row>
    <row r="53" spans="1:6" ht="15" customHeight="1" x14ac:dyDescent="0.25">
      <c r="A53" s="105" t="str">
        <f>A37</f>
        <v>Vanquish</v>
      </c>
      <c r="B53" s="104">
        <f>B37</f>
        <v>154</v>
      </c>
      <c r="C53" s="58" t="str">
        <f>C35</f>
        <v>Thursday</v>
      </c>
      <c r="D53" s="107">
        <f>D37</f>
        <v>43965</v>
      </c>
      <c r="E53" s="108" t="s">
        <v>10</v>
      </c>
      <c r="F53" s="109">
        <f>D53+4</f>
        <v>43969</v>
      </c>
    </row>
    <row r="54" spans="1:6" ht="15" customHeight="1" x14ac:dyDescent="0.25">
      <c r="A54" s="101" t="str">
        <f>A39</f>
        <v>Vanquish</v>
      </c>
      <c r="B54" s="62">
        <f>B39</f>
        <v>155</v>
      </c>
      <c r="C54" s="102" t="str">
        <f>C39</f>
        <v>Thursday</v>
      </c>
      <c r="D54" s="103">
        <f>D39</f>
        <v>43972</v>
      </c>
      <c r="E54" s="102" t="s">
        <v>10</v>
      </c>
      <c r="F54" s="103">
        <f>D54+4</f>
        <v>43976</v>
      </c>
    </row>
    <row r="55" spans="1:6" ht="12.75" customHeight="1" x14ac:dyDescent="0.25">
      <c r="A55" s="105" t="str">
        <f>A41</f>
        <v>Vanquish</v>
      </c>
      <c r="B55" s="104">
        <f>B41</f>
        <v>156</v>
      </c>
      <c r="C55" s="108" t="str">
        <f>C41</f>
        <v>Thursday</v>
      </c>
      <c r="D55" s="109">
        <f>D41</f>
        <v>43979</v>
      </c>
      <c r="E55" s="108" t="s">
        <v>10</v>
      </c>
      <c r="F55" s="61">
        <f>D55+4</f>
        <v>43983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20"/>
      <c r="C58" s="120"/>
      <c r="D58" s="120"/>
      <c r="E58" s="120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">
        <v>31</v>
      </c>
      <c r="B63" s="90">
        <v>568</v>
      </c>
      <c r="C63" s="73" t="s">
        <v>8</v>
      </c>
      <c r="D63" s="67">
        <f>D33</f>
        <v>43951</v>
      </c>
      <c r="E63" s="68" t="s">
        <v>24</v>
      </c>
      <c r="F63" s="69">
        <f>D63+3</f>
        <v>43954</v>
      </c>
    </row>
    <row r="64" spans="1:6" ht="15" customHeight="1" x14ac:dyDescent="0.25">
      <c r="A64" s="115" t="s">
        <v>37</v>
      </c>
      <c r="B64" s="116">
        <f>B12</f>
        <v>153</v>
      </c>
      <c r="C64" s="117" t="s">
        <v>10</v>
      </c>
      <c r="D64" s="118">
        <f>D63+7</f>
        <v>43958</v>
      </c>
      <c r="E64" s="117" t="s">
        <v>14</v>
      </c>
      <c r="F64" s="119">
        <f>D64+4</f>
        <v>43962</v>
      </c>
    </row>
    <row r="65" spans="1:7" ht="15" customHeight="1" x14ac:dyDescent="0.25">
      <c r="A65" s="89" t="str">
        <f>A14</f>
        <v>C.Navigator</v>
      </c>
      <c r="B65" s="90">
        <f>B14</f>
        <v>569</v>
      </c>
      <c r="C65" s="73" t="str">
        <f>C14</f>
        <v>Monday</v>
      </c>
      <c r="D65" s="74">
        <f>D36</f>
        <v>43962</v>
      </c>
      <c r="E65" s="68" t="s">
        <v>14</v>
      </c>
      <c r="F65" s="69">
        <f>D65+4</f>
        <v>43966</v>
      </c>
    </row>
    <row r="66" spans="1:7" ht="15" customHeight="1" x14ac:dyDescent="0.25">
      <c r="A66" s="65" t="str">
        <f>A16</f>
        <v>C.Mariner</v>
      </c>
      <c r="B66" s="66">
        <f>B16</f>
        <v>576</v>
      </c>
      <c r="C66" s="70" t="s">
        <v>10</v>
      </c>
      <c r="D66" s="72">
        <f>D16</f>
        <v>43969</v>
      </c>
      <c r="E66" s="70" t="s">
        <v>14</v>
      </c>
      <c r="F66" s="75">
        <f t="shared" ref="F66" si="3">D66+4</f>
        <v>43973</v>
      </c>
    </row>
    <row r="67" spans="1:7" ht="15" customHeight="1" x14ac:dyDescent="0.25">
      <c r="A67" s="89" t="str">
        <f>A18</f>
        <v>C.Navigator</v>
      </c>
      <c r="B67" s="90">
        <f>B18</f>
        <v>570</v>
      </c>
      <c r="C67" s="73" t="str">
        <f>C18</f>
        <v>Monday</v>
      </c>
      <c r="D67" s="74">
        <f>D18</f>
        <v>43976</v>
      </c>
      <c r="E67" s="68" t="s">
        <v>14</v>
      </c>
      <c r="F67" s="69">
        <f>D67+4</f>
        <v>43980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48</v>
      </c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43922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32</v>
      </c>
      <c r="B10" s="88" t="s">
        <v>50</v>
      </c>
      <c r="C10" s="83" t="s">
        <v>10</v>
      </c>
      <c r="D10" s="87">
        <v>43920</v>
      </c>
      <c r="E10" s="60" t="s">
        <v>11</v>
      </c>
      <c r="F10" s="84">
        <f>D10+2</f>
        <v>43922</v>
      </c>
      <c r="I10" s="28"/>
      <c r="J10" s="29"/>
      <c r="K10" s="30"/>
    </row>
    <row r="11" spans="1:11" ht="15" customHeight="1" x14ac:dyDescent="0.25">
      <c r="A11" s="76" t="s">
        <v>34</v>
      </c>
      <c r="B11" s="77" t="s">
        <v>47</v>
      </c>
      <c r="C11" s="78" t="s">
        <v>8</v>
      </c>
      <c r="D11" s="79">
        <f>D10+3</f>
        <v>43923</v>
      </c>
      <c r="E11" s="91" t="s">
        <v>9</v>
      </c>
      <c r="F11" s="80">
        <f>D11+2</f>
        <v>43925</v>
      </c>
      <c r="I11" s="28"/>
      <c r="J11" s="29"/>
      <c r="K11" s="30"/>
    </row>
    <row r="12" spans="1:11" ht="15" customHeight="1" x14ac:dyDescent="0.25">
      <c r="A12" s="81" t="s">
        <v>31</v>
      </c>
      <c r="B12" s="82">
        <v>566</v>
      </c>
      <c r="C12" s="83" t="s">
        <v>10</v>
      </c>
      <c r="D12" s="84">
        <f>D10+7</f>
        <v>43927</v>
      </c>
      <c r="E12" s="60" t="s">
        <v>11</v>
      </c>
      <c r="F12" s="84">
        <f>D12+2</f>
        <v>43929</v>
      </c>
      <c r="I12" s="31"/>
      <c r="J12" s="29"/>
      <c r="K12" s="30"/>
    </row>
    <row r="13" spans="1:11" ht="15" customHeight="1" x14ac:dyDescent="0.25">
      <c r="A13" s="76" t="s">
        <v>34</v>
      </c>
      <c r="B13" s="85">
        <v>474</v>
      </c>
      <c r="C13" s="78" t="s">
        <v>8</v>
      </c>
      <c r="D13" s="80">
        <f>D11+7</f>
        <v>43930</v>
      </c>
      <c r="E13" s="91" t="s">
        <v>9</v>
      </c>
      <c r="F13" s="80">
        <f t="shared" ref="F13:F19" si="0">D13+2</f>
        <v>43932</v>
      </c>
      <c r="I13" s="31"/>
      <c r="J13" s="29"/>
      <c r="K13" s="30"/>
    </row>
    <row r="14" spans="1:11" ht="12.75" customHeight="1" x14ac:dyDescent="0.25">
      <c r="A14" s="81" t="s">
        <v>32</v>
      </c>
      <c r="B14" s="82">
        <v>573</v>
      </c>
      <c r="C14" s="83" t="s">
        <v>10</v>
      </c>
      <c r="D14" s="84">
        <f>D12+7</f>
        <v>43934</v>
      </c>
      <c r="E14" s="60" t="s">
        <v>11</v>
      </c>
      <c r="F14" s="84">
        <f t="shared" si="0"/>
        <v>43936</v>
      </c>
      <c r="I14" s="31"/>
      <c r="J14" s="29"/>
      <c r="K14" s="30"/>
    </row>
    <row r="15" spans="1:11" ht="15" customHeight="1" x14ac:dyDescent="0.25">
      <c r="A15" s="76" t="s">
        <v>34</v>
      </c>
      <c r="B15" s="85">
        <v>475</v>
      </c>
      <c r="C15" s="78" t="s">
        <v>8</v>
      </c>
      <c r="D15" s="80">
        <f t="shared" ref="D15:D19" si="1">D13+7</f>
        <v>43937</v>
      </c>
      <c r="E15" s="91" t="s">
        <v>9</v>
      </c>
      <c r="F15" s="80">
        <f t="shared" si="0"/>
        <v>43939</v>
      </c>
      <c r="I15" s="31"/>
      <c r="J15" s="29"/>
      <c r="K15" s="30"/>
    </row>
    <row r="16" spans="1:11" ht="15" customHeight="1" x14ac:dyDescent="0.25">
      <c r="A16" s="81" t="s">
        <v>31</v>
      </c>
      <c r="B16" s="86">
        <v>567</v>
      </c>
      <c r="C16" s="83" t="s">
        <v>10</v>
      </c>
      <c r="D16" s="84">
        <f>D14+7</f>
        <v>43941</v>
      </c>
      <c r="E16" s="60" t="s">
        <v>35</v>
      </c>
      <c r="F16" s="84">
        <f>D16+2</f>
        <v>43943</v>
      </c>
      <c r="I16" s="31"/>
      <c r="J16" s="29"/>
      <c r="K16" s="30"/>
    </row>
    <row r="17" spans="1:11" ht="15" customHeight="1" x14ac:dyDescent="0.25">
      <c r="A17" s="76" t="s">
        <v>34</v>
      </c>
      <c r="B17" s="85">
        <v>476</v>
      </c>
      <c r="C17" s="78" t="s">
        <v>8</v>
      </c>
      <c r="D17" s="80">
        <f t="shared" si="1"/>
        <v>43944</v>
      </c>
      <c r="E17" s="91" t="s">
        <v>9</v>
      </c>
      <c r="F17" s="80">
        <f>D17+2</f>
        <v>43946</v>
      </c>
      <c r="I17" s="31"/>
      <c r="J17" s="29"/>
      <c r="K17" s="30"/>
    </row>
    <row r="18" spans="1:11" ht="15" customHeight="1" x14ac:dyDescent="0.25">
      <c r="A18" s="81" t="s">
        <v>21</v>
      </c>
      <c r="B18" s="82">
        <v>152</v>
      </c>
      <c r="C18" s="83" t="s">
        <v>10</v>
      </c>
      <c r="D18" s="84">
        <f>D16+7</f>
        <v>43948</v>
      </c>
      <c r="E18" s="60" t="s">
        <v>11</v>
      </c>
      <c r="F18" s="84">
        <f t="shared" si="0"/>
        <v>43950</v>
      </c>
      <c r="I18" s="31"/>
      <c r="J18" s="29"/>
      <c r="K18" s="30"/>
    </row>
    <row r="19" spans="1:11" ht="15" customHeight="1" x14ac:dyDescent="0.25">
      <c r="A19" s="76" t="s">
        <v>34</v>
      </c>
      <c r="B19" s="85">
        <v>477</v>
      </c>
      <c r="C19" s="78" t="s">
        <v>8</v>
      </c>
      <c r="D19" s="80">
        <f t="shared" si="1"/>
        <v>43951</v>
      </c>
      <c r="E19" s="91" t="s">
        <v>9</v>
      </c>
      <c r="F19" s="80">
        <f t="shared" si="0"/>
        <v>43953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14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54" t="str">
        <f>A10</f>
        <v>C.Mariner</v>
      </c>
      <c r="B32" s="50" t="str">
        <f>B10</f>
        <v>572</v>
      </c>
      <c r="C32" s="37" t="s">
        <v>30</v>
      </c>
      <c r="D32" s="45">
        <f t="shared" ref="D32:D41" si="2">D10</f>
        <v>43920</v>
      </c>
      <c r="E32" s="38" t="s">
        <v>19</v>
      </c>
      <c r="F32" s="39">
        <f>D32+5</f>
        <v>43925</v>
      </c>
    </row>
    <row r="33" spans="1:6" ht="15" customHeight="1" x14ac:dyDescent="0.25">
      <c r="A33" s="55" t="s">
        <v>21</v>
      </c>
      <c r="B33" s="52">
        <v>149</v>
      </c>
      <c r="C33" s="49" t="s">
        <v>8</v>
      </c>
      <c r="D33" s="46">
        <f t="shared" si="2"/>
        <v>43923</v>
      </c>
      <c r="E33" s="40" t="s">
        <v>24</v>
      </c>
      <c r="F33" s="41">
        <f>D33+3</f>
        <v>43926</v>
      </c>
    </row>
    <row r="34" spans="1:6" ht="15" customHeight="1" x14ac:dyDescent="0.25">
      <c r="A34" s="54" t="str">
        <f>A12</f>
        <v>C.Navigator</v>
      </c>
      <c r="B34" s="51">
        <f>B12</f>
        <v>566</v>
      </c>
      <c r="C34" s="37" t="s">
        <v>30</v>
      </c>
      <c r="D34" s="47">
        <f t="shared" si="2"/>
        <v>43927</v>
      </c>
      <c r="E34" s="43" t="s">
        <v>19</v>
      </c>
      <c r="F34" s="39">
        <f>D34+5</f>
        <v>43932</v>
      </c>
    </row>
    <row r="35" spans="1:6" ht="15" customHeight="1" x14ac:dyDescent="0.25">
      <c r="A35" s="55" t="s">
        <v>21</v>
      </c>
      <c r="B35" s="52">
        <v>150</v>
      </c>
      <c r="C35" s="49" t="s">
        <v>8</v>
      </c>
      <c r="D35" s="48">
        <f t="shared" si="2"/>
        <v>43930</v>
      </c>
      <c r="E35" s="40" t="s">
        <v>24</v>
      </c>
      <c r="F35" s="41">
        <f>D35+3</f>
        <v>43933</v>
      </c>
    </row>
    <row r="36" spans="1:6" ht="15" customHeight="1" x14ac:dyDescent="0.25">
      <c r="A36" s="54" t="str">
        <f>A14</f>
        <v>C.Mariner</v>
      </c>
      <c r="B36" s="51">
        <f>B14</f>
        <v>573</v>
      </c>
      <c r="C36" s="37" t="s">
        <v>30</v>
      </c>
      <c r="D36" s="47">
        <f t="shared" si="2"/>
        <v>43934</v>
      </c>
      <c r="E36" s="43" t="s">
        <v>19</v>
      </c>
      <c r="F36" s="39">
        <f>D36+5</f>
        <v>43939</v>
      </c>
    </row>
    <row r="37" spans="1:6" ht="15" customHeight="1" x14ac:dyDescent="0.25">
      <c r="A37" s="55" t="s">
        <v>21</v>
      </c>
      <c r="B37" s="52">
        <v>151</v>
      </c>
      <c r="C37" s="49" t="s">
        <v>8</v>
      </c>
      <c r="D37" s="48">
        <f t="shared" si="2"/>
        <v>43937</v>
      </c>
      <c r="E37" s="40" t="s">
        <v>24</v>
      </c>
      <c r="F37" s="41">
        <f>D37+3</f>
        <v>43940</v>
      </c>
    </row>
    <row r="38" spans="1:6" ht="15" customHeight="1" x14ac:dyDescent="0.25">
      <c r="A38" s="54" t="str">
        <f>A16</f>
        <v>C.Navigator</v>
      </c>
      <c r="B38" s="53">
        <f>B16</f>
        <v>567</v>
      </c>
      <c r="C38" s="37" t="s">
        <v>30</v>
      </c>
      <c r="D38" s="47">
        <f t="shared" si="2"/>
        <v>43941</v>
      </c>
      <c r="E38" s="43" t="s">
        <v>19</v>
      </c>
      <c r="F38" s="39">
        <f>D38+5</f>
        <v>43946</v>
      </c>
    </row>
    <row r="39" spans="1:6" ht="15" customHeight="1" x14ac:dyDescent="0.25">
      <c r="A39" s="55" t="s">
        <v>32</v>
      </c>
      <c r="B39" s="52">
        <v>574</v>
      </c>
      <c r="C39" s="49" t="s">
        <v>8</v>
      </c>
      <c r="D39" s="48">
        <f t="shared" si="2"/>
        <v>43944</v>
      </c>
      <c r="E39" s="40" t="s">
        <v>24</v>
      </c>
      <c r="F39" s="41">
        <f>D39+3</f>
        <v>43947</v>
      </c>
    </row>
    <row r="40" spans="1:6" ht="15" customHeight="1" x14ac:dyDescent="0.25">
      <c r="A40" s="54" t="s">
        <v>51</v>
      </c>
      <c r="B40" s="51"/>
      <c r="C40" s="37" t="s">
        <v>30</v>
      </c>
      <c r="D40" s="47">
        <f t="shared" si="2"/>
        <v>43948</v>
      </c>
      <c r="E40" s="43" t="s">
        <v>19</v>
      </c>
      <c r="F40" s="39">
        <f>D40+5</f>
        <v>43953</v>
      </c>
    </row>
    <row r="41" spans="1:6" ht="15" customHeight="1" x14ac:dyDescent="0.25">
      <c r="A41" s="55" t="s">
        <v>31</v>
      </c>
      <c r="B41" s="52">
        <v>568</v>
      </c>
      <c r="C41" s="49" t="s">
        <v>8</v>
      </c>
      <c r="D41" s="48">
        <f t="shared" si="2"/>
        <v>43951</v>
      </c>
      <c r="E41" s="40" t="s">
        <v>24</v>
      </c>
      <c r="F41" s="41">
        <f>D41+3</f>
        <v>43954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Vanquish</v>
      </c>
      <c r="B51" s="57">
        <f>B33</f>
        <v>149</v>
      </c>
      <c r="C51" s="58" t="str">
        <f>C33</f>
        <v>Thursday</v>
      </c>
      <c r="D51" s="59">
        <f>D33</f>
        <v>43923</v>
      </c>
      <c r="E51" s="60" t="s">
        <v>10</v>
      </c>
      <c r="F51" s="61">
        <f>D51+4</f>
        <v>43927</v>
      </c>
    </row>
    <row r="52" spans="1:6" ht="15" customHeight="1" x14ac:dyDescent="0.25">
      <c r="A52" s="101" t="str">
        <f>A35</f>
        <v>Vanquish</v>
      </c>
      <c r="B52" s="62">
        <f>B35</f>
        <v>150</v>
      </c>
      <c r="C52" s="102" t="str">
        <f>C35</f>
        <v>Thursday</v>
      </c>
      <c r="D52" s="103">
        <f>D35</f>
        <v>43930</v>
      </c>
      <c r="E52" s="102" t="s">
        <v>10</v>
      </c>
      <c r="F52" s="103">
        <f>D52+4</f>
        <v>43934</v>
      </c>
    </row>
    <row r="53" spans="1:6" ht="15" customHeight="1" x14ac:dyDescent="0.25">
      <c r="A53" s="105" t="str">
        <f>A37</f>
        <v>Vanquish</v>
      </c>
      <c r="B53" s="104">
        <f>B37</f>
        <v>151</v>
      </c>
      <c r="C53" s="58" t="str">
        <f>C35</f>
        <v>Thursday</v>
      </c>
      <c r="D53" s="107">
        <f>D37</f>
        <v>43937</v>
      </c>
      <c r="E53" s="108" t="s">
        <v>10</v>
      </c>
      <c r="F53" s="109">
        <f>D53+4</f>
        <v>43941</v>
      </c>
    </row>
    <row r="54" spans="1:6" ht="15" customHeight="1" x14ac:dyDescent="0.25">
      <c r="A54" s="101" t="str">
        <f>A39</f>
        <v>C.Mariner</v>
      </c>
      <c r="B54" s="62">
        <f>B39</f>
        <v>574</v>
      </c>
      <c r="C54" s="102" t="str">
        <f>C39</f>
        <v>Thursday</v>
      </c>
      <c r="D54" s="103">
        <f>D39</f>
        <v>43944</v>
      </c>
      <c r="E54" s="102" t="s">
        <v>10</v>
      </c>
      <c r="F54" s="103">
        <f>D54+4</f>
        <v>43948</v>
      </c>
    </row>
    <row r="55" spans="1:6" ht="12.75" customHeight="1" x14ac:dyDescent="0.25">
      <c r="A55" s="105" t="str">
        <f>A41</f>
        <v>C.Navigator</v>
      </c>
      <c r="B55" s="104">
        <f>B41</f>
        <v>568</v>
      </c>
      <c r="C55" s="108" t="str">
        <f>C41</f>
        <v>Thursday</v>
      </c>
      <c r="D55" s="109">
        <f>D41</f>
        <v>43951</v>
      </c>
      <c r="E55" s="108" t="s">
        <v>10</v>
      </c>
      <c r="F55" s="61">
        <f>D55+4</f>
        <v>43955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14"/>
      <c r="C58" s="114"/>
      <c r="D58" s="114"/>
      <c r="E58" s="114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C.Mariner</v>
      </c>
      <c r="B63" s="90" t="str">
        <f>B10</f>
        <v>572</v>
      </c>
      <c r="C63" s="73" t="s">
        <v>10</v>
      </c>
      <c r="D63" s="67">
        <f>D32</f>
        <v>43920</v>
      </c>
      <c r="E63" s="68" t="s">
        <v>14</v>
      </c>
      <c r="F63" s="69">
        <f>D63+4</f>
        <v>43924</v>
      </c>
    </row>
    <row r="64" spans="1:6" ht="15" customHeight="1" x14ac:dyDescent="0.25">
      <c r="A64" s="115" t="s">
        <v>37</v>
      </c>
      <c r="B64" s="116">
        <f>B12</f>
        <v>566</v>
      </c>
      <c r="C64" s="117" t="s">
        <v>10</v>
      </c>
      <c r="D64" s="118">
        <f>D63+7</f>
        <v>43927</v>
      </c>
      <c r="E64" s="117" t="s">
        <v>14</v>
      </c>
      <c r="F64" s="119">
        <f>D64+4</f>
        <v>43931</v>
      </c>
    </row>
    <row r="65" spans="1:7" ht="15" customHeight="1" x14ac:dyDescent="0.25">
      <c r="A65" s="89" t="str">
        <f>A14</f>
        <v>C.Mariner</v>
      </c>
      <c r="B65" s="90">
        <f>B14</f>
        <v>573</v>
      </c>
      <c r="C65" s="73" t="str">
        <f>C14</f>
        <v>Monday</v>
      </c>
      <c r="D65" s="74">
        <f>D36</f>
        <v>43934</v>
      </c>
      <c r="E65" s="68" t="s">
        <v>14</v>
      </c>
      <c r="F65" s="69">
        <f>D65+4</f>
        <v>43938</v>
      </c>
    </row>
    <row r="66" spans="1:7" ht="15" customHeight="1" x14ac:dyDescent="0.25">
      <c r="A66" s="65" t="str">
        <f>A16</f>
        <v>C.Navigator</v>
      </c>
      <c r="B66" s="66">
        <f>B16</f>
        <v>567</v>
      </c>
      <c r="C66" s="70" t="s">
        <v>10</v>
      </c>
      <c r="D66" s="72">
        <f>D16</f>
        <v>43941</v>
      </c>
      <c r="E66" s="70" t="s">
        <v>14</v>
      </c>
      <c r="F66" s="75">
        <f t="shared" ref="F66" si="3">D66+4</f>
        <v>43945</v>
      </c>
    </row>
    <row r="67" spans="1:7" ht="15" customHeight="1" x14ac:dyDescent="0.25">
      <c r="A67" s="89" t="s">
        <v>52</v>
      </c>
      <c r="B67" s="90">
        <v>568</v>
      </c>
      <c r="C67" s="73" t="s">
        <v>8</v>
      </c>
      <c r="D67" s="74">
        <f>D40+3</f>
        <v>43951</v>
      </c>
      <c r="E67" s="68" t="s">
        <v>24</v>
      </c>
      <c r="F67" s="69">
        <f>D67+3</f>
        <v>43954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48</v>
      </c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43891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31</v>
      </c>
      <c r="B10" s="88" t="s">
        <v>45</v>
      </c>
      <c r="C10" s="83" t="s">
        <v>10</v>
      </c>
      <c r="D10" s="87">
        <v>43892</v>
      </c>
      <c r="E10" s="60" t="s">
        <v>11</v>
      </c>
      <c r="F10" s="84">
        <f>D10+2</f>
        <v>43894</v>
      </c>
      <c r="I10" s="28"/>
      <c r="J10" s="29"/>
      <c r="K10" s="30"/>
    </row>
    <row r="11" spans="1:11" ht="15" customHeight="1" x14ac:dyDescent="0.25">
      <c r="A11" s="76" t="s">
        <v>32</v>
      </c>
      <c r="B11" s="77" t="s">
        <v>46</v>
      </c>
      <c r="C11" s="78" t="s">
        <v>8</v>
      </c>
      <c r="D11" s="79">
        <f>D10+3</f>
        <v>43895</v>
      </c>
      <c r="E11" s="91" t="s">
        <v>9</v>
      </c>
      <c r="F11" s="80">
        <f>D11+2</f>
        <v>43897</v>
      </c>
      <c r="I11" s="28"/>
      <c r="J11" s="29"/>
      <c r="K11" s="30"/>
    </row>
    <row r="12" spans="1:11" ht="15" customHeight="1" x14ac:dyDescent="0.25">
      <c r="A12" s="81" t="s">
        <v>31</v>
      </c>
      <c r="B12" s="82">
        <v>563</v>
      </c>
      <c r="C12" s="83" t="s">
        <v>10</v>
      </c>
      <c r="D12" s="84">
        <f>D10+7</f>
        <v>43899</v>
      </c>
      <c r="E12" s="60" t="s">
        <v>11</v>
      </c>
      <c r="F12" s="84">
        <f>D12+2</f>
        <v>43901</v>
      </c>
      <c r="I12" s="31"/>
      <c r="J12" s="29"/>
      <c r="K12" s="30"/>
    </row>
    <row r="13" spans="1:11" ht="15" customHeight="1" x14ac:dyDescent="0.25">
      <c r="A13" s="76" t="s">
        <v>34</v>
      </c>
      <c r="B13" s="85">
        <v>470</v>
      </c>
      <c r="C13" s="78" t="s">
        <v>8</v>
      </c>
      <c r="D13" s="80">
        <f>D11+7</f>
        <v>43902</v>
      </c>
      <c r="E13" s="91" t="s">
        <v>9</v>
      </c>
      <c r="F13" s="80">
        <f t="shared" ref="F13:F19" si="0">D13+2</f>
        <v>43904</v>
      </c>
      <c r="I13" s="31"/>
      <c r="J13" s="29"/>
      <c r="K13" s="30"/>
    </row>
    <row r="14" spans="1:11" ht="12.75" customHeight="1" x14ac:dyDescent="0.25">
      <c r="A14" s="81" t="s">
        <v>31</v>
      </c>
      <c r="B14" s="82">
        <v>564</v>
      </c>
      <c r="C14" s="83" t="s">
        <v>10</v>
      </c>
      <c r="D14" s="84">
        <f>D12+7</f>
        <v>43906</v>
      </c>
      <c r="E14" s="60" t="s">
        <v>11</v>
      </c>
      <c r="F14" s="84">
        <f t="shared" si="0"/>
        <v>43908</v>
      </c>
      <c r="I14" s="31"/>
      <c r="J14" s="29"/>
      <c r="K14" s="30"/>
    </row>
    <row r="15" spans="1:11" ht="15" customHeight="1" x14ac:dyDescent="0.25">
      <c r="A15" s="76" t="s">
        <v>34</v>
      </c>
      <c r="B15" s="85">
        <v>471</v>
      </c>
      <c r="C15" s="78" t="s">
        <v>8</v>
      </c>
      <c r="D15" s="80">
        <f t="shared" ref="D15:D19" si="1">D13+7</f>
        <v>43909</v>
      </c>
      <c r="E15" s="91" t="s">
        <v>9</v>
      </c>
      <c r="F15" s="80">
        <f t="shared" si="0"/>
        <v>43911</v>
      </c>
      <c r="I15" s="31"/>
      <c r="J15" s="29"/>
      <c r="K15" s="30"/>
    </row>
    <row r="16" spans="1:11" ht="15" customHeight="1" x14ac:dyDescent="0.25">
      <c r="A16" s="81" t="s">
        <v>32</v>
      </c>
      <c r="B16" s="86">
        <v>571</v>
      </c>
      <c r="C16" s="83" t="s">
        <v>10</v>
      </c>
      <c r="D16" s="84">
        <f>D14+7</f>
        <v>43913</v>
      </c>
      <c r="E16" s="60" t="s">
        <v>35</v>
      </c>
      <c r="F16" s="84">
        <f>D16+2</f>
        <v>43915</v>
      </c>
      <c r="I16" s="31"/>
      <c r="J16" s="29"/>
      <c r="K16" s="30"/>
    </row>
    <row r="17" spans="1:11" ht="15" customHeight="1" x14ac:dyDescent="0.25">
      <c r="A17" s="76" t="s">
        <v>34</v>
      </c>
      <c r="B17" s="85">
        <v>472</v>
      </c>
      <c r="C17" s="78" t="s">
        <v>8</v>
      </c>
      <c r="D17" s="80">
        <f t="shared" si="1"/>
        <v>43916</v>
      </c>
      <c r="E17" s="91" t="s">
        <v>9</v>
      </c>
      <c r="F17" s="80">
        <f>D17+2</f>
        <v>43918</v>
      </c>
      <c r="I17" s="31"/>
      <c r="J17" s="29"/>
      <c r="K17" s="30"/>
    </row>
    <row r="18" spans="1:11" ht="15" customHeight="1" x14ac:dyDescent="0.25">
      <c r="A18" s="81" t="s">
        <v>32</v>
      </c>
      <c r="B18" s="82">
        <v>572</v>
      </c>
      <c r="C18" s="83" t="s">
        <v>10</v>
      </c>
      <c r="D18" s="84">
        <f>D16+7</f>
        <v>43920</v>
      </c>
      <c r="E18" s="60" t="s">
        <v>11</v>
      </c>
      <c r="F18" s="84">
        <f t="shared" si="0"/>
        <v>43922</v>
      </c>
      <c r="I18" s="31"/>
      <c r="J18" s="29"/>
      <c r="K18" s="30"/>
    </row>
    <row r="19" spans="1:11" ht="15" customHeight="1" x14ac:dyDescent="0.25">
      <c r="A19" s="76" t="s">
        <v>34</v>
      </c>
      <c r="B19" s="85">
        <v>473</v>
      </c>
      <c r="C19" s="78" t="s">
        <v>8</v>
      </c>
      <c r="D19" s="80">
        <f t="shared" si="1"/>
        <v>43923</v>
      </c>
      <c r="E19" s="91" t="s">
        <v>9</v>
      </c>
      <c r="F19" s="80">
        <f t="shared" si="0"/>
        <v>43925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13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54" t="str">
        <f>A10</f>
        <v>C.Navigator</v>
      </c>
      <c r="B32" s="50" t="str">
        <f>B10</f>
        <v>562</v>
      </c>
      <c r="C32" s="37" t="s">
        <v>30</v>
      </c>
      <c r="D32" s="45">
        <f t="shared" ref="D32:D41" si="2">D10</f>
        <v>43892</v>
      </c>
      <c r="E32" s="38" t="s">
        <v>19</v>
      </c>
      <c r="F32" s="39">
        <f>D32+5</f>
        <v>43897</v>
      </c>
    </row>
    <row r="33" spans="1:6" ht="15" customHeight="1" x14ac:dyDescent="0.25">
      <c r="A33" s="55" t="s">
        <v>21</v>
      </c>
      <c r="B33" s="52">
        <v>145</v>
      </c>
      <c r="C33" s="49" t="s">
        <v>8</v>
      </c>
      <c r="D33" s="46">
        <f t="shared" si="2"/>
        <v>43895</v>
      </c>
      <c r="E33" s="40" t="s">
        <v>24</v>
      </c>
      <c r="F33" s="41">
        <f>D33+3</f>
        <v>43898</v>
      </c>
    </row>
    <row r="34" spans="1:6" ht="15" customHeight="1" x14ac:dyDescent="0.25">
      <c r="A34" s="54" t="s">
        <v>21</v>
      </c>
      <c r="B34" s="51">
        <v>146</v>
      </c>
      <c r="C34" s="37" t="s">
        <v>49</v>
      </c>
      <c r="D34" s="47">
        <v>43900</v>
      </c>
      <c r="E34" s="43" t="s">
        <v>19</v>
      </c>
      <c r="F34" s="39">
        <f>D34+5</f>
        <v>43905</v>
      </c>
    </row>
    <row r="35" spans="1:6" ht="15" customHeight="1" x14ac:dyDescent="0.25">
      <c r="A35" s="55" t="s">
        <v>32</v>
      </c>
      <c r="B35" s="52">
        <v>570</v>
      </c>
      <c r="C35" s="49" t="s">
        <v>8</v>
      </c>
      <c r="D35" s="48">
        <f t="shared" si="2"/>
        <v>43902</v>
      </c>
      <c r="E35" s="40" t="s">
        <v>24</v>
      </c>
      <c r="F35" s="41">
        <f>D35+3</f>
        <v>43905</v>
      </c>
    </row>
    <row r="36" spans="1:6" ht="15" customHeight="1" x14ac:dyDescent="0.25">
      <c r="A36" s="54" t="str">
        <f>A14</f>
        <v>C.Navigator</v>
      </c>
      <c r="B36" s="51">
        <f>B14</f>
        <v>564</v>
      </c>
      <c r="C36" s="37" t="s">
        <v>30</v>
      </c>
      <c r="D36" s="47">
        <f t="shared" si="2"/>
        <v>43906</v>
      </c>
      <c r="E36" s="43" t="s">
        <v>19</v>
      </c>
      <c r="F36" s="39">
        <f>D36+5</f>
        <v>43911</v>
      </c>
    </row>
    <row r="37" spans="1:6" ht="15" customHeight="1" x14ac:dyDescent="0.25">
      <c r="A37" s="55" t="s">
        <v>21</v>
      </c>
      <c r="B37" s="52">
        <v>147</v>
      </c>
      <c r="C37" s="49" t="s">
        <v>8</v>
      </c>
      <c r="D37" s="48">
        <f t="shared" si="2"/>
        <v>43909</v>
      </c>
      <c r="E37" s="40" t="s">
        <v>24</v>
      </c>
      <c r="F37" s="41">
        <f>D37+3</f>
        <v>43912</v>
      </c>
    </row>
    <row r="38" spans="1:6" ht="15" customHeight="1" x14ac:dyDescent="0.25">
      <c r="A38" s="54" t="s">
        <v>31</v>
      </c>
      <c r="B38" s="53">
        <v>565</v>
      </c>
      <c r="C38" s="37" t="s">
        <v>49</v>
      </c>
      <c r="D38" s="47">
        <v>43914</v>
      </c>
      <c r="E38" s="43" t="s">
        <v>19</v>
      </c>
      <c r="F38" s="39">
        <f>D38+5</f>
        <v>43919</v>
      </c>
    </row>
    <row r="39" spans="1:6" ht="15" customHeight="1" x14ac:dyDescent="0.25">
      <c r="A39" s="55" t="s">
        <v>21</v>
      </c>
      <c r="B39" s="52">
        <v>148</v>
      </c>
      <c r="C39" s="49" t="s">
        <v>8</v>
      </c>
      <c r="D39" s="48">
        <f t="shared" si="2"/>
        <v>43916</v>
      </c>
      <c r="E39" s="40" t="s">
        <v>24</v>
      </c>
      <c r="F39" s="41">
        <f>D39+3</f>
        <v>43919</v>
      </c>
    </row>
    <row r="40" spans="1:6" ht="15" customHeight="1" x14ac:dyDescent="0.25">
      <c r="A40" s="54" t="str">
        <f>A18</f>
        <v>C.Mariner</v>
      </c>
      <c r="B40" s="51">
        <f>B18</f>
        <v>572</v>
      </c>
      <c r="C40" s="37" t="s">
        <v>30</v>
      </c>
      <c r="D40" s="47">
        <f t="shared" si="2"/>
        <v>43920</v>
      </c>
      <c r="E40" s="43" t="s">
        <v>19</v>
      </c>
      <c r="F40" s="39">
        <f>D40+5</f>
        <v>43925</v>
      </c>
    </row>
    <row r="41" spans="1:6" ht="15" customHeight="1" x14ac:dyDescent="0.25">
      <c r="A41" s="55" t="s">
        <v>21</v>
      </c>
      <c r="B41" s="52">
        <v>149</v>
      </c>
      <c r="C41" s="49" t="s">
        <v>8</v>
      </c>
      <c r="D41" s="48">
        <f t="shared" si="2"/>
        <v>43923</v>
      </c>
      <c r="E41" s="40" t="s">
        <v>24</v>
      </c>
      <c r="F41" s="41">
        <f>D41+3</f>
        <v>43926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Vanquish</v>
      </c>
      <c r="B51" s="57">
        <f>B33</f>
        <v>145</v>
      </c>
      <c r="C51" s="58" t="str">
        <f>C33</f>
        <v>Thursday</v>
      </c>
      <c r="D51" s="59">
        <f>D33</f>
        <v>43895</v>
      </c>
      <c r="E51" s="60" t="s">
        <v>10</v>
      </c>
      <c r="F51" s="61">
        <f>D51+4</f>
        <v>43899</v>
      </c>
    </row>
    <row r="52" spans="1:6" ht="15" customHeight="1" x14ac:dyDescent="0.25">
      <c r="A52" s="101" t="str">
        <f>A35</f>
        <v>C.Mariner</v>
      </c>
      <c r="B52" s="62">
        <f>B35</f>
        <v>570</v>
      </c>
      <c r="C52" s="102" t="str">
        <f>C35</f>
        <v>Thursday</v>
      </c>
      <c r="D52" s="103">
        <f>D35</f>
        <v>43902</v>
      </c>
      <c r="E52" s="102" t="s">
        <v>10</v>
      </c>
      <c r="F52" s="103">
        <f>D52+4</f>
        <v>43906</v>
      </c>
    </row>
    <row r="53" spans="1:6" ht="15" customHeight="1" x14ac:dyDescent="0.25">
      <c r="A53" s="105" t="str">
        <f>A37</f>
        <v>Vanquish</v>
      </c>
      <c r="B53" s="104">
        <f>B37</f>
        <v>147</v>
      </c>
      <c r="C53" s="58" t="str">
        <f>C35</f>
        <v>Thursday</v>
      </c>
      <c r="D53" s="107">
        <f>D37</f>
        <v>43909</v>
      </c>
      <c r="E53" s="108" t="s">
        <v>10</v>
      </c>
      <c r="F53" s="109">
        <f>D53+4</f>
        <v>43913</v>
      </c>
    </row>
    <row r="54" spans="1:6" ht="15" customHeight="1" x14ac:dyDescent="0.25">
      <c r="A54" s="101" t="str">
        <f>A39</f>
        <v>Vanquish</v>
      </c>
      <c r="B54" s="62">
        <f>B39</f>
        <v>148</v>
      </c>
      <c r="C54" s="102" t="str">
        <f>C39</f>
        <v>Thursday</v>
      </c>
      <c r="D54" s="103">
        <f>D39</f>
        <v>43916</v>
      </c>
      <c r="E54" s="102" t="s">
        <v>10</v>
      </c>
      <c r="F54" s="103">
        <f>D54+4</f>
        <v>43920</v>
      </c>
    </row>
    <row r="55" spans="1:6" ht="12.75" customHeight="1" x14ac:dyDescent="0.25">
      <c r="A55" s="105" t="str">
        <f>A41</f>
        <v>Vanquish</v>
      </c>
      <c r="B55" s="104">
        <f>B41</f>
        <v>149</v>
      </c>
      <c r="C55" s="108" t="str">
        <f>C41</f>
        <v>Thursday</v>
      </c>
      <c r="D55" s="109">
        <f>D41</f>
        <v>43923</v>
      </c>
      <c r="E55" s="108" t="s">
        <v>10</v>
      </c>
      <c r="F55" s="61">
        <f>D55+4</f>
        <v>43927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13"/>
      <c r="C58" s="113"/>
      <c r="D58" s="113"/>
      <c r="E58" s="113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C.Navigator</v>
      </c>
      <c r="B63" s="90" t="str">
        <f>B10</f>
        <v>562</v>
      </c>
      <c r="C63" s="73" t="s">
        <v>10</v>
      </c>
      <c r="D63" s="67">
        <f>D32</f>
        <v>43892</v>
      </c>
      <c r="E63" s="68" t="s">
        <v>14</v>
      </c>
      <c r="F63" s="69">
        <f>D63+4</f>
        <v>43896</v>
      </c>
    </row>
    <row r="64" spans="1:6" ht="15" customHeight="1" x14ac:dyDescent="0.25">
      <c r="A64" s="63" t="str">
        <f>A34</f>
        <v>Vanquish</v>
      </c>
      <c r="B64" s="64">
        <f>B34</f>
        <v>146</v>
      </c>
      <c r="C64" s="121" t="str">
        <f>C34</f>
        <v>Tuesday</v>
      </c>
      <c r="D64" s="71">
        <f>D34</f>
        <v>43900</v>
      </c>
      <c r="E64" s="70" t="s">
        <v>14</v>
      </c>
      <c r="F64" s="72">
        <f>D64+4</f>
        <v>43904</v>
      </c>
    </row>
    <row r="65" spans="1:7" ht="15" customHeight="1" x14ac:dyDescent="0.25">
      <c r="A65" s="89" t="str">
        <f>A14</f>
        <v>C.Navigator</v>
      </c>
      <c r="B65" s="90">
        <f>B14</f>
        <v>564</v>
      </c>
      <c r="C65" s="73" t="str">
        <f>C14</f>
        <v>Monday</v>
      </c>
      <c r="D65" s="74">
        <f>D36</f>
        <v>43906</v>
      </c>
      <c r="E65" s="68" t="s">
        <v>14</v>
      </c>
      <c r="F65" s="69">
        <f>D65+4</f>
        <v>43910</v>
      </c>
    </row>
    <row r="66" spans="1:7" ht="15" customHeight="1" x14ac:dyDescent="0.25">
      <c r="A66" s="65" t="str">
        <f>A38</f>
        <v>C.Navigator</v>
      </c>
      <c r="B66" s="66">
        <f>B38</f>
        <v>565</v>
      </c>
      <c r="C66" s="121" t="str">
        <f>C38</f>
        <v>Tuesday</v>
      </c>
      <c r="D66" s="72">
        <f>D38</f>
        <v>43914</v>
      </c>
      <c r="E66" s="70" t="s">
        <v>14</v>
      </c>
      <c r="F66" s="75">
        <f t="shared" ref="F66:F67" si="3">D66+4</f>
        <v>43918</v>
      </c>
    </row>
    <row r="67" spans="1:7" ht="15" customHeight="1" x14ac:dyDescent="0.25">
      <c r="A67" s="89" t="str">
        <f>A18</f>
        <v>C.Mariner</v>
      </c>
      <c r="B67" s="90">
        <f>B18</f>
        <v>572</v>
      </c>
      <c r="C67" s="73" t="s">
        <v>10</v>
      </c>
      <c r="D67" s="74">
        <f>D40</f>
        <v>43920</v>
      </c>
      <c r="E67" s="68" t="s">
        <v>14</v>
      </c>
      <c r="F67" s="69">
        <f t="shared" si="3"/>
        <v>43924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/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43862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32</v>
      </c>
      <c r="B10" s="88" t="s">
        <v>44</v>
      </c>
      <c r="C10" s="83" t="s">
        <v>10</v>
      </c>
      <c r="D10" s="87">
        <v>43864</v>
      </c>
      <c r="E10" s="60" t="s">
        <v>11</v>
      </c>
      <c r="F10" s="84">
        <f>D10+2</f>
        <v>43866</v>
      </c>
      <c r="I10" s="28"/>
      <c r="J10" s="29"/>
      <c r="K10" s="30"/>
    </row>
    <row r="11" spans="1:11" ht="15" customHeight="1" x14ac:dyDescent="0.25">
      <c r="A11" s="76" t="s">
        <v>34</v>
      </c>
      <c r="B11" s="77" t="s">
        <v>43</v>
      </c>
      <c r="C11" s="78" t="s">
        <v>8</v>
      </c>
      <c r="D11" s="79">
        <f>D10+3</f>
        <v>43867</v>
      </c>
      <c r="E11" s="91" t="s">
        <v>9</v>
      </c>
      <c r="F11" s="80">
        <f>D11+2</f>
        <v>43869</v>
      </c>
      <c r="I11" s="28"/>
      <c r="J11" s="29"/>
      <c r="K11" s="30"/>
    </row>
    <row r="12" spans="1:11" ht="15" customHeight="1" x14ac:dyDescent="0.25">
      <c r="A12" s="81" t="s">
        <v>31</v>
      </c>
      <c r="B12" s="82">
        <v>560</v>
      </c>
      <c r="C12" s="83" t="s">
        <v>10</v>
      </c>
      <c r="D12" s="84">
        <f>D10+7</f>
        <v>43871</v>
      </c>
      <c r="E12" s="60" t="s">
        <v>11</v>
      </c>
      <c r="F12" s="84">
        <f>D12+2</f>
        <v>43873</v>
      </c>
      <c r="I12" s="31"/>
      <c r="J12" s="29"/>
      <c r="K12" s="30"/>
    </row>
    <row r="13" spans="1:11" ht="15" customHeight="1" x14ac:dyDescent="0.25">
      <c r="A13" s="76" t="s">
        <v>34</v>
      </c>
      <c r="B13" s="85">
        <v>467</v>
      </c>
      <c r="C13" s="78" t="s">
        <v>8</v>
      </c>
      <c r="D13" s="80">
        <f>D11+7</f>
        <v>43874</v>
      </c>
      <c r="E13" s="91" t="s">
        <v>9</v>
      </c>
      <c r="F13" s="80">
        <f t="shared" ref="F13:F19" si="0">D13+2</f>
        <v>43876</v>
      </c>
      <c r="I13" s="31"/>
      <c r="J13" s="29"/>
      <c r="K13" s="30"/>
    </row>
    <row r="14" spans="1:11" ht="12.75" customHeight="1" x14ac:dyDescent="0.25">
      <c r="A14" s="81" t="s">
        <v>21</v>
      </c>
      <c r="B14" s="82">
        <v>143</v>
      </c>
      <c r="C14" s="83" t="s">
        <v>10</v>
      </c>
      <c r="D14" s="84">
        <f>D12+7</f>
        <v>43878</v>
      </c>
      <c r="E14" s="60" t="s">
        <v>11</v>
      </c>
      <c r="F14" s="84">
        <f t="shared" si="0"/>
        <v>43880</v>
      </c>
      <c r="I14" s="31"/>
      <c r="J14" s="29"/>
      <c r="K14" s="30"/>
    </row>
    <row r="15" spans="1:11" ht="15" customHeight="1" x14ac:dyDescent="0.25">
      <c r="A15" s="76" t="s">
        <v>34</v>
      </c>
      <c r="B15" s="85">
        <v>468</v>
      </c>
      <c r="C15" s="78" t="s">
        <v>8</v>
      </c>
      <c r="D15" s="80">
        <f t="shared" ref="D15:D19" si="1">D13+7</f>
        <v>43881</v>
      </c>
      <c r="E15" s="91" t="s">
        <v>9</v>
      </c>
      <c r="F15" s="80">
        <f t="shared" si="0"/>
        <v>43883</v>
      </c>
      <c r="I15" s="31"/>
      <c r="J15" s="29"/>
      <c r="K15" s="30"/>
    </row>
    <row r="16" spans="1:11" ht="15" customHeight="1" x14ac:dyDescent="0.25">
      <c r="A16" s="81" t="s">
        <v>21</v>
      </c>
      <c r="B16" s="86">
        <v>144</v>
      </c>
      <c r="C16" s="83" t="s">
        <v>10</v>
      </c>
      <c r="D16" s="84">
        <f>D14+7</f>
        <v>43885</v>
      </c>
      <c r="E16" s="60" t="s">
        <v>35</v>
      </c>
      <c r="F16" s="84">
        <f>D16+3</f>
        <v>43888</v>
      </c>
      <c r="I16" s="31"/>
      <c r="J16" s="29"/>
      <c r="K16" s="30"/>
    </row>
    <row r="17" spans="1:11" ht="15" customHeight="1" x14ac:dyDescent="0.25">
      <c r="A17" s="76" t="s">
        <v>34</v>
      </c>
      <c r="B17" s="85">
        <v>469</v>
      </c>
      <c r="C17" s="78" t="s">
        <v>8</v>
      </c>
      <c r="D17" s="80">
        <f t="shared" si="1"/>
        <v>43888</v>
      </c>
      <c r="E17" s="91" t="s">
        <v>9</v>
      </c>
      <c r="F17" s="80">
        <f>D17+2</f>
        <v>43890</v>
      </c>
      <c r="I17" s="31"/>
      <c r="J17" s="29"/>
      <c r="K17" s="30"/>
    </row>
    <row r="18" spans="1:11" ht="15" customHeight="1" x14ac:dyDescent="0.25">
      <c r="A18" s="81" t="s">
        <v>31</v>
      </c>
      <c r="B18" s="82">
        <v>562</v>
      </c>
      <c r="C18" s="83" t="s">
        <v>10</v>
      </c>
      <c r="D18" s="84">
        <f>D16+7</f>
        <v>43892</v>
      </c>
      <c r="E18" s="60" t="s">
        <v>11</v>
      </c>
      <c r="F18" s="84">
        <f t="shared" si="0"/>
        <v>43894</v>
      </c>
      <c r="I18" s="31"/>
      <c r="J18" s="29"/>
      <c r="K18" s="30"/>
    </row>
    <row r="19" spans="1:11" ht="15" customHeight="1" x14ac:dyDescent="0.25">
      <c r="A19" s="76" t="s">
        <v>34</v>
      </c>
      <c r="B19" s="85">
        <v>470</v>
      </c>
      <c r="C19" s="78" t="s">
        <v>8</v>
      </c>
      <c r="D19" s="80">
        <f t="shared" si="1"/>
        <v>43895</v>
      </c>
      <c r="E19" s="91" t="s">
        <v>9</v>
      </c>
      <c r="F19" s="80">
        <f t="shared" si="0"/>
        <v>43897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12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54" t="str">
        <f>A10</f>
        <v>C.Mariner</v>
      </c>
      <c r="B32" s="50" t="str">
        <f>B10</f>
        <v>565</v>
      </c>
      <c r="C32" s="37" t="s">
        <v>30</v>
      </c>
      <c r="D32" s="45">
        <f t="shared" ref="D32:D41" si="2">D10</f>
        <v>43864</v>
      </c>
      <c r="E32" s="38" t="s">
        <v>19</v>
      </c>
      <c r="F32" s="39">
        <f>D32+5</f>
        <v>43869</v>
      </c>
    </row>
    <row r="33" spans="1:6" ht="15" customHeight="1" x14ac:dyDescent="0.25">
      <c r="A33" s="55" t="s">
        <v>21</v>
      </c>
      <c r="B33" s="52">
        <v>142</v>
      </c>
      <c r="C33" s="49" t="s">
        <v>8</v>
      </c>
      <c r="D33" s="46">
        <f t="shared" si="2"/>
        <v>43867</v>
      </c>
      <c r="E33" s="40" t="s">
        <v>24</v>
      </c>
      <c r="F33" s="41">
        <f>D33+3</f>
        <v>43870</v>
      </c>
    </row>
    <row r="34" spans="1:6" ht="15" customHeight="1" x14ac:dyDescent="0.25">
      <c r="A34" s="54" t="str">
        <f>A12</f>
        <v>C.Navigator</v>
      </c>
      <c r="B34" s="51">
        <f>B12</f>
        <v>560</v>
      </c>
      <c r="C34" s="37" t="s">
        <v>30</v>
      </c>
      <c r="D34" s="47">
        <f t="shared" si="2"/>
        <v>43871</v>
      </c>
      <c r="E34" s="43" t="s">
        <v>19</v>
      </c>
      <c r="F34" s="42">
        <f>D34+3</f>
        <v>43874</v>
      </c>
    </row>
    <row r="35" spans="1:6" ht="15" customHeight="1" x14ac:dyDescent="0.25">
      <c r="A35" s="55" t="s">
        <v>32</v>
      </c>
      <c r="B35" s="52">
        <v>566</v>
      </c>
      <c r="C35" s="49" t="s">
        <v>8</v>
      </c>
      <c r="D35" s="48">
        <f t="shared" si="2"/>
        <v>43874</v>
      </c>
      <c r="E35" s="40" t="s">
        <v>24</v>
      </c>
      <c r="F35" s="41">
        <f>D35+3</f>
        <v>43877</v>
      </c>
    </row>
    <row r="36" spans="1:6" ht="15" customHeight="1" x14ac:dyDescent="0.25">
      <c r="A36" s="54" t="str">
        <f>A14</f>
        <v>Vanquish</v>
      </c>
      <c r="B36" s="51">
        <f>B14</f>
        <v>143</v>
      </c>
      <c r="C36" s="37" t="s">
        <v>30</v>
      </c>
      <c r="D36" s="47">
        <f t="shared" si="2"/>
        <v>43878</v>
      </c>
      <c r="E36" s="43" t="s">
        <v>19</v>
      </c>
      <c r="F36" s="44">
        <f>D36+3</f>
        <v>43881</v>
      </c>
    </row>
    <row r="37" spans="1:6" ht="15" customHeight="1" x14ac:dyDescent="0.25">
      <c r="A37" s="55" t="s">
        <v>32</v>
      </c>
      <c r="B37" s="52">
        <v>567</v>
      </c>
      <c r="C37" s="49" t="s">
        <v>8</v>
      </c>
      <c r="D37" s="48">
        <f t="shared" si="2"/>
        <v>43881</v>
      </c>
      <c r="E37" s="40" t="s">
        <v>24</v>
      </c>
      <c r="F37" s="41">
        <f>D37+3</f>
        <v>43884</v>
      </c>
    </row>
    <row r="38" spans="1:6" ht="15" customHeight="1" x14ac:dyDescent="0.25">
      <c r="A38" s="54" t="str">
        <f>A16</f>
        <v>Vanquish</v>
      </c>
      <c r="B38" s="53">
        <f>B16</f>
        <v>144</v>
      </c>
      <c r="C38" s="37" t="s">
        <v>30</v>
      </c>
      <c r="D38" s="47">
        <f t="shared" si="2"/>
        <v>43885</v>
      </c>
      <c r="E38" s="43" t="s">
        <v>19</v>
      </c>
      <c r="F38" s="42">
        <f>D38+5</f>
        <v>43890</v>
      </c>
    </row>
    <row r="39" spans="1:6" ht="15" customHeight="1" x14ac:dyDescent="0.25">
      <c r="A39" s="55" t="s">
        <v>32</v>
      </c>
      <c r="B39" s="52">
        <v>568</v>
      </c>
      <c r="C39" s="49" t="s">
        <v>8</v>
      </c>
      <c r="D39" s="48">
        <f t="shared" si="2"/>
        <v>43888</v>
      </c>
      <c r="E39" s="40" t="s">
        <v>24</v>
      </c>
      <c r="F39" s="41">
        <f>D39+3</f>
        <v>43891</v>
      </c>
    </row>
    <row r="40" spans="1:6" ht="15" customHeight="1" x14ac:dyDescent="0.25">
      <c r="A40" s="54" t="str">
        <f>A18</f>
        <v>C.Navigator</v>
      </c>
      <c r="B40" s="51">
        <f>B18</f>
        <v>562</v>
      </c>
      <c r="C40" s="37" t="s">
        <v>30</v>
      </c>
      <c r="D40" s="47">
        <f t="shared" si="2"/>
        <v>43892</v>
      </c>
      <c r="E40" s="43" t="s">
        <v>19</v>
      </c>
      <c r="F40" s="44">
        <f>D40+5</f>
        <v>43897</v>
      </c>
    </row>
    <row r="41" spans="1:6" ht="15" customHeight="1" x14ac:dyDescent="0.25">
      <c r="A41" s="55" t="s">
        <v>21</v>
      </c>
      <c r="B41" s="52">
        <v>145</v>
      </c>
      <c r="C41" s="49" t="s">
        <v>8</v>
      </c>
      <c r="D41" s="48">
        <f t="shared" si="2"/>
        <v>43895</v>
      </c>
      <c r="E41" s="40" t="s">
        <v>24</v>
      </c>
      <c r="F41" s="41">
        <f>D41+3</f>
        <v>43898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Vanquish</v>
      </c>
      <c r="B51" s="57">
        <f>B33</f>
        <v>142</v>
      </c>
      <c r="C51" s="58" t="str">
        <f>C33</f>
        <v>Thursday</v>
      </c>
      <c r="D51" s="59">
        <f>D33</f>
        <v>43867</v>
      </c>
      <c r="E51" s="60" t="s">
        <v>10</v>
      </c>
      <c r="F51" s="61">
        <f>D51+4</f>
        <v>43871</v>
      </c>
    </row>
    <row r="52" spans="1:6" ht="15" customHeight="1" x14ac:dyDescent="0.25">
      <c r="A52" s="101" t="str">
        <f>A35</f>
        <v>C.Mariner</v>
      </c>
      <c r="B52" s="62">
        <f>B35</f>
        <v>566</v>
      </c>
      <c r="C52" s="102" t="str">
        <f>C35</f>
        <v>Thursday</v>
      </c>
      <c r="D52" s="103">
        <f>D35</f>
        <v>43874</v>
      </c>
      <c r="E52" s="102" t="s">
        <v>10</v>
      </c>
      <c r="F52" s="103">
        <f>D52+4</f>
        <v>43878</v>
      </c>
    </row>
    <row r="53" spans="1:6" ht="15" customHeight="1" x14ac:dyDescent="0.25">
      <c r="A53" s="105" t="str">
        <f>A37</f>
        <v>C.Mariner</v>
      </c>
      <c r="B53" s="104">
        <f>B37</f>
        <v>567</v>
      </c>
      <c r="C53" s="58" t="str">
        <f>C35</f>
        <v>Thursday</v>
      </c>
      <c r="D53" s="107">
        <f>D37</f>
        <v>43881</v>
      </c>
      <c r="E53" s="108" t="s">
        <v>10</v>
      </c>
      <c r="F53" s="109">
        <f>D53+4</f>
        <v>43885</v>
      </c>
    </row>
    <row r="54" spans="1:6" ht="15" customHeight="1" x14ac:dyDescent="0.25">
      <c r="A54" s="101" t="str">
        <f>A39</f>
        <v>C.Mariner</v>
      </c>
      <c r="B54" s="62">
        <f>B39</f>
        <v>568</v>
      </c>
      <c r="C54" s="102" t="str">
        <f>C39</f>
        <v>Thursday</v>
      </c>
      <c r="D54" s="103">
        <f>D39</f>
        <v>43888</v>
      </c>
      <c r="E54" s="102" t="s">
        <v>10</v>
      </c>
      <c r="F54" s="103">
        <f>D54+4</f>
        <v>43892</v>
      </c>
    </row>
    <row r="55" spans="1:6" ht="12.75" customHeight="1" x14ac:dyDescent="0.25">
      <c r="A55" s="105" t="str">
        <f>A41</f>
        <v>Vanquish</v>
      </c>
      <c r="B55" s="104">
        <f>B41</f>
        <v>145</v>
      </c>
      <c r="C55" s="108" t="str">
        <f>C41</f>
        <v>Thursday</v>
      </c>
      <c r="D55" s="109">
        <f>D41</f>
        <v>43895</v>
      </c>
      <c r="E55" s="108" t="s">
        <v>10</v>
      </c>
      <c r="F55" s="61">
        <f>D55+4</f>
        <v>43899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12"/>
      <c r="C58" s="112"/>
      <c r="D58" s="112"/>
      <c r="E58" s="112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C.Mariner</v>
      </c>
      <c r="B63" s="90" t="str">
        <f>B10</f>
        <v>565</v>
      </c>
      <c r="C63" s="73" t="s">
        <v>10</v>
      </c>
      <c r="D63" s="67">
        <f>D32</f>
        <v>43864</v>
      </c>
      <c r="E63" s="68" t="s">
        <v>14</v>
      </c>
      <c r="F63" s="69">
        <f>D63+4</f>
        <v>43868</v>
      </c>
    </row>
    <row r="64" spans="1:6" ht="15" customHeight="1" x14ac:dyDescent="0.25">
      <c r="A64" s="63" t="str">
        <f>A12</f>
        <v>C.Navigator</v>
      </c>
      <c r="B64" s="64">
        <f>B12</f>
        <v>560</v>
      </c>
      <c r="C64" s="70" t="s">
        <v>10</v>
      </c>
      <c r="D64" s="71">
        <f>D63+7</f>
        <v>43871</v>
      </c>
      <c r="E64" s="70" t="s">
        <v>14</v>
      </c>
      <c r="F64" s="72">
        <f>D64+4</f>
        <v>43875</v>
      </c>
    </row>
    <row r="65" spans="1:7" ht="15" customHeight="1" x14ac:dyDescent="0.25">
      <c r="A65" s="89" t="str">
        <f>A14</f>
        <v>Vanquish</v>
      </c>
      <c r="B65" s="90">
        <f>B14</f>
        <v>143</v>
      </c>
      <c r="C65" s="73" t="str">
        <f>C14</f>
        <v>Monday</v>
      </c>
      <c r="D65" s="74">
        <f>D36</f>
        <v>43878</v>
      </c>
      <c r="E65" s="68" t="s">
        <v>14</v>
      </c>
      <c r="F65" s="69">
        <f>D65+4</f>
        <v>43882</v>
      </c>
    </row>
    <row r="66" spans="1:7" ht="15" customHeight="1" x14ac:dyDescent="0.25">
      <c r="A66" s="65" t="str">
        <f>A16</f>
        <v>Vanquish</v>
      </c>
      <c r="B66" s="66">
        <f>B16</f>
        <v>144</v>
      </c>
      <c r="C66" s="70" t="s">
        <v>10</v>
      </c>
      <c r="D66" s="72">
        <f>D16</f>
        <v>43885</v>
      </c>
      <c r="E66" s="70" t="s">
        <v>14</v>
      </c>
      <c r="F66" s="75">
        <f t="shared" ref="F66:F67" si="3">D66+4</f>
        <v>43889</v>
      </c>
    </row>
    <row r="67" spans="1:7" ht="15" customHeight="1" x14ac:dyDescent="0.25">
      <c r="A67" s="89" t="str">
        <f>A18</f>
        <v>C.Navigator</v>
      </c>
      <c r="B67" s="90">
        <f>B18</f>
        <v>562</v>
      </c>
      <c r="C67" s="73" t="s">
        <v>10</v>
      </c>
      <c r="D67" s="74">
        <f>D40</f>
        <v>43892</v>
      </c>
      <c r="E67" s="68" t="s">
        <v>14</v>
      </c>
      <c r="F67" s="69">
        <f t="shared" si="3"/>
        <v>43896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/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G1" sqref="G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43831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21</v>
      </c>
      <c r="B10" s="88" t="s">
        <v>36</v>
      </c>
      <c r="C10" s="83" t="s">
        <v>10</v>
      </c>
      <c r="D10" s="87">
        <v>43829</v>
      </c>
      <c r="E10" s="60" t="s">
        <v>11</v>
      </c>
      <c r="F10" s="84">
        <f>D10+2</f>
        <v>43831</v>
      </c>
      <c r="I10" s="28"/>
      <c r="J10" s="29"/>
      <c r="K10" s="30"/>
    </row>
    <row r="11" spans="1:11" ht="15" customHeight="1" x14ac:dyDescent="0.25">
      <c r="A11" s="76" t="s">
        <v>38</v>
      </c>
      <c r="B11" s="77" t="s">
        <v>39</v>
      </c>
      <c r="C11" s="78" t="s">
        <v>8</v>
      </c>
      <c r="D11" s="79">
        <f>D10+3</f>
        <v>43832</v>
      </c>
      <c r="E11" s="91" t="s">
        <v>9</v>
      </c>
      <c r="F11" s="80">
        <f>D11+2</f>
        <v>43834</v>
      </c>
      <c r="I11" s="28"/>
      <c r="J11" s="29"/>
      <c r="K11" s="30"/>
    </row>
    <row r="12" spans="1:11" ht="15" customHeight="1" x14ac:dyDescent="0.25">
      <c r="A12" s="81" t="s">
        <v>21</v>
      </c>
      <c r="B12" s="82">
        <v>139</v>
      </c>
      <c r="C12" s="83" t="s">
        <v>10</v>
      </c>
      <c r="D12" s="84">
        <f>D10+7</f>
        <v>43836</v>
      </c>
      <c r="E12" s="60" t="s">
        <v>11</v>
      </c>
      <c r="F12" s="84">
        <f>D12+2</f>
        <v>43838</v>
      </c>
      <c r="I12" s="31"/>
      <c r="J12" s="29"/>
      <c r="K12" s="30"/>
    </row>
    <row r="13" spans="1:11" ht="15" customHeight="1" x14ac:dyDescent="0.25">
      <c r="A13" s="76" t="s">
        <v>38</v>
      </c>
      <c r="B13" s="85" t="s">
        <v>40</v>
      </c>
      <c r="C13" s="78" t="s">
        <v>8</v>
      </c>
      <c r="D13" s="80">
        <f>D11+7</f>
        <v>43839</v>
      </c>
      <c r="E13" s="91" t="s">
        <v>9</v>
      </c>
      <c r="F13" s="80">
        <f t="shared" ref="F13:F19" si="0">D13+2</f>
        <v>43841</v>
      </c>
      <c r="I13" s="31"/>
      <c r="J13" s="29"/>
      <c r="K13" s="30"/>
    </row>
    <row r="14" spans="1:11" ht="12.75" customHeight="1" x14ac:dyDescent="0.25">
      <c r="A14" s="81" t="s">
        <v>21</v>
      </c>
      <c r="B14" s="82">
        <v>140</v>
      </c>
      <c r="C14" s="83" t="s">
        <v>10</v>
      </c>
      <c r="D14" s="84">
        <f>D12+7</f>
        <v>43843</v>
      </c>
      <c r="E14" s="60" t="s">
        <v>11</v>
      </c>
      <c r="F14" s="84">
        <f t="shared" si="0"/>
        <v>43845</v>
      </c>
      <c r="I14" s="31"/>
      <c r="J14" s="29"/>
      <c r="K14" s="30"/>
    </row>
    <row r="15" spans="1:11" ht="15" customHeight="1" x14ac:dyDescent="0.25">
      <c r="A15" s="76" t="s">
        <v>34</v>
      </c>
      <c r="B15" s="85">
        <v>463</v>
      </c>
      <c r="C15" s="78" t="s">
        <v>8</v>
      </c>
      <c r="D15" s="80">
        <f t="shared" ref="D15:D19" si="1">D13+7</f>
        <v>43846</v>
      </c>
      <c r="E15" s="91" t="s">
        <v>9</v>
      </c>
      <c r="F15" s="80">
        <f t="shared" si="0"/>
        <v>43848</v>
      </c>
      <c r="I15" s="31"/>
      <c r="J15" s="29"/>
      <c r="K15" s="30"/>
    </row>
    <row r="16" spans="1:11" ht="15" customHeight="1" x14ac:dyDescent="0.25">
      <c r="A16" s="81" t="s">
        <v>31</v>
      </c>
      <c r="B16" s="86">
        <v>558</v>
      </c>
      <c r="C16" s="83" t="s">
        <v>10</v>
      </c>
      <c r="D16" s="84">
        <f>D14+7</f>
        <v>43850</v>
      </c>
      <c r="E16" s="60" t="s">
        <v>35</v>
      </c>
      <c r="F16" s="84">
        <f>D16+3</f>
        <v>43853</v>
      </c>
      <c r="I16" s="31"/>
      <c r="J16" s="29"/>
      <c r="K16" s="30"/>
    </row>
    <row r="17" spans="1:11" ht="15" customHeight="1" x14ac:dyDescent="0.25">
      <c r="A17" s="76" t="s">
        <v>34</v>
      </c>
      <c r="B17" s="85">
        <v>464</v>
      </c>
      <c r="C17" s="78" t="s">
        <v>8</v>
      </c>
      <c r="D17" s="80">
        <f t="shared" si="1"/>
        <v>43853</v>
      </c>
      <c r="E17" s="91" t="s">
        <v>9</v>
      </c>
      <c r="F17" s="80">
        <f>D17+2</f>
        <v>43855</v>
      </c>
      <c r="I17" s="31"/>
      <c r="J17" s="29"/>
      <c r="K17" s="30"/>
    </row>
    <row r="18" spans="1:11" ht="15" customHeight="1" x14ac:dyDescent="0.25">
      <c r="A18" s="81" t="s">
        <v>21</v>
      </c>
      <c r="B18" s="82">
        <v>141</v>
      </c>
      <c r="C18" s="83" t="s">
        <v>10</v>
      </c>
      <c r="D18" s="84">
        <f>D16+7</f>
        <v>43857</v>
      </c>
      <c r="E18" s="60" t="s">
        <v>11</v>
      </c>
      <c r="F18" s="84">
        <f t="shared" si="0"/>
        <v>43859</v>
      </c>
      <c r="I18" s="31"/>
      <c r="J18" s="29"/>
      <c r="K18" s="30"/>
    </row>
    <row r="19" spans="1:11" ht="15" customHeight="1" x14ac:dyDescent="0.25">
      <c r="A19" s="76" t="s">
        <v>34</v>
      </c>
      <c r="B19" s="85">
        <v>465</v>
      </c>
      <c r="C19" s="78" t="s">
        <v>8</v>
      </c>
      <c r="D19" s="80">
        <f t="shared" si="1"/>
        <v>43860</v>
      </c>
      <c r="E19" s="91" t="s">
        <v>9</v>
      </c>
      <c r="F19" s="80">
        <f t="shared" si="0"/>
        <v>43862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1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54" t="s">
        <v>37</v>
      </c>
      <c r="B32" s="110" t="s">
        <v>33</v>
      </c>
      <c r="C32" s="37" t="s">
        <v>30</v>
      </c>
      <c r="D32" s="45">
        <f t="shared" ref="D32:D41" si="2">D10</f>
        <v>43829</v>
      </c>
      <c r="E32" s="38" t="s">
        <v>19</v>
      </c>
      <c r="F32" s="39">
        <f>D32+5</f>
        <v>43834</v>
      </c>
    </row>
    <row r="33" spans="1:6" ht="15" customHeight="1" x14ac:dyDescent="0.25">
      <c r="A33" s="55" t="s">
        <v>31</v>
      </c>
      <c r="B33" s="52">
        <v>557</v>
      </c>
      <c r="C33" s="49" t="s">
        <v>8</v>
      </c>
      <c r="D33" s="46">
        <f t="shared" si="2"/>
        <v>43832</v>
      </c>
      <c r="E33" s="40" t="s">
        <v>24</v>
      </c>
      <c r="F33" s="41">
        <f>D33+3</f>
        <v>43835</v>
      </c>
    </row>
    <row r="34" spans="1:6" ht="15" customHeight="1" x14ac:dyDescent="0.25">
      <c r="A34" s="54" t="str">
        <f>A12</f>
        <v>Vanquish</v>
      </c>
      <c r="B34" s="51">
        <f>B12</f>
        <v>139</v>
      </c>
      <c r="C34" s="37" t="s">
        <v>30</v>
      </c>
      <c r="D34" s="47">
        <f t="shared" si="2"/>
        <v>43836</v>
      </c>
      <c r="E34" s="43" t="s">
        <v>19</v>
      </c>
      <c r="F34" s="42">
        <f>D34+3</f>
        <v>43839</v>
      </c>
    </row>
    <row r="35" spans="1:6" ht="15" customHeight="1" x14ac:dyDescent="0.25">
      <c r="A35" s="55" t="s">
        <v>41</v>
      </c>
      <c r="B35" s="52" t="s">
        <v>40</v>
      </c>
      <c r="C35" s="49" t="s">
        <v>8</v>
      </c>
      <c r="D35" s="48">
        <f t="shared" si="2"/>
        <v>43839</v>
      </c>
      <c r="E35" s="40" t="s">
        <v>24</v>
      </c>
      <c r="F35" s="41">
        <f>D35+3</f>
        <v>43842</v>
      </c>
    </row>
    <row r="36" spans="1:6" ht="15" customHeight="1" x14ac:dyDescent="0.25">
      <c r="A36" s="54" t="str">
        <f>A14</f>
        <v>Vanquish</v>
      </c>
      <c r="B36" s="51">
        <f>B14</f>
        <v>140</v>
      </c>
      <c r="C36" s="37" t="s">
        <v>30</v>
      </c>
      <c r="D36" s="47">
        <f t="shared" si="2"/>
        <v>43843</v>
      </c>
      <c r="E36" s="43" t="s">
        <v>19</v>
      </c>
      <c r="F36" s="44">
        <f>D36+3</f>
        <v>43846</v>
      </c>
    </row>
    <row r="37" spans="1:6" ht="15" customHeight="1" x14ac:dyDescent="0.25">
      <c r="A37" s="55" t="s">
        <v>32</v>
      </c>
      <c r="B37" s="52">
        <v>563</v>
      </c>
      <c r="C37" s="49" t="s">
        <v>8</v>
      </c>
      <c r="D37" s="48">
        <f t="shared" si="2"/>
        <v>43846</v>
      </c>
      <c r="E37" s="40" t="s">
        <v>24</v>
      </c>
      <c r="F37" s="41">
        <f>D37+3</f>
        <v>43849</v>
      </c>
    </row>
    <row r="38" spans="1:6" ht="15" customHeight="1" x14ac:dyDescent="0.25">
      <c r="A38" s="54" t="str">
        <f>A16</f>
        <v>C.Navigator</v>
      </c>
      <c r="B38" s="53">
        <f>B16</f>
        <v>558</v>
      </c>
      <c r="C38" s="37" t="s">
        <v>30</v>
      </c>
      <c r="D38" s="47">
        <f t="shared" si="2"/>
        <v>43850</v>
      </c>
      <c r="E38" s="43" t="s">
        <v>19</v>
      </c>
      <c r="F38" s="42">
        <f>D38+5</f>
        <v>43855</v>
      </c>
    </row>
    <row r="39" spans="1:6" ht="15" customHeight="1" x14ac:dyDescent="0.25">
      <c r="A39" s="55" t="s">
        <v>32</v>
      </c>
      <c r="B39" s="52">
        <v>564</v>
      </c>
      <c r="C39" s="49" t="s">
        <v>8</v>
      </c>
      <c r="D39" s="48">
        <f t="shared" si="2"/>
        <v>43853</v>
      </c>
      <c r="E39" s="40" t="s">
        <v>24</v>
      </c>
      <c r="F39" s="41">
        <f>D39+3</f>
        <v>43856</v>
      </c>
    </row>
    <row r="40" spans="1:6" ht="15" customHeight="1" x14ac:dyDescent="0.25">
      <c r="A40" s="54" t="str">
        <f>A18</f>
        <v>Vanquish</v>
      </c>
      <c r="B40" s="51">
        <f>B18</f>
        <v>141</v>
      </c>
      <c r="C40" s="37" t="s">
        <v>30</v>
      </c>
      <c r="D40" s="47">
        <f t="shared" si="2"/>
        <v>43857</v>
      </c>
      <c r="E40" s="43" t="s">
        <v>19</v>
      </c>
      <c r="F40" s="44">
        <f>D40+5</f>
        <v>43862</v>
      </c>
    </row>
    <row r="41" spans="1:6" ht="15" customHeight="1" x14ac:dyDescent="0.25">
      <c r="A41" s="55" t="s">
        <v>31</v>
      </c>
      <c r="B41" s="52">
        <v>559</v>
      </c>
      <c r="C41" s="49" t="s">
        <v>8</v>
      </c>
      <c r="D41" s="48">
        <f t="shared" si="2"/>
        <v>43860</v>
      </c>
      <c r="E41" s="40" t="s">
        <v>24</v>
      </c>
      <c r="F41" s="41">
        <f>D41+3</f>
        <v>43863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C.Navigator</v>
      </c>
      <c r="B51" s="57">
        <f>B33</f>
        <v>557</v>
      </c>
      <c r="C51" s="58" t="str">
        <f>C33</f>
        <v>Thursday</v>
      </c>
      <c r="D51" s="59">
        <f>D33</f>
        <v>43832</v>
      </c>
      <c r="E51" s="60" t="s">
        <v>10</v>
      </c>
      <c r="F51" s="61">
        <f>D51+4</f>
        <v>43836</v>
      </c>
    </row>
    <row r="52" spans="1:6" ht="15" customHeight="1" x14ac:dyDescent="0.25">
      <c r="A52" s="101" t="s">
        <v>37</v>
      </c>
      <c r="B52" s="62" t="s">
        <v>33</v>
      </c>
      <c r="C52" s="102" t="str">
        <f>C35</f>
        <v>Thursday</v>
      </c>
      <c r="D52" s="103">
        <f>D35</f>
        <v>43839</v>
      </c>
      <c r="E52" s="102" t="s">
        <v>10</v>
      </c>
      <c r="F52" s="103">
        <f>D52+4</f>
        <v>43843</v>
      </c>
    </row>
    <row r="53" spans="1:6" ht="15" customHeight="1" x14ac:dyDescent="0.25">
      <c r="A53" s="105" t="s">
        <v>42</v>
      </c>
      <c r="B53" s="104" t="s">
        <v>39</v>
      </c>
      <c r="C53" s="106" t="s">
        <v>14</v>
      </c>
      <c r="D53" s="107">
        <f>D37+1</f>
        <v>43847</v>
      </c>
      <c r="E53" s="108" t="s">
        <v>10</v>
      </c>
      <c r="F53" s="109">
        <f>D53+3</f>
        <v>43850</v>
      </c>
    </row>
    <row r="54" spans="1:6" ht="15" customHeight="1" x14ac:dyDescent="0.25">
      <c r="A54" s="101" t="str">
        <f>A39</f>
        <v>C.Mariner</v>
      </c>
      <c r="B54" s="62">
        <f>B39</f>
        <v>564</v>
      </c>
      <c r="C54" s="102" t="str">
        <f>C39</f>
        <v>Thursday</v>
      </c>
      <c r="D54" s="103">
        <f>D39</f>
        <v>43853</v>
      </c>
      <c r="E54" s="102" t="s">
        <v>10</v>
      </c>
      <c r="F54" s="103">
        <f>D54+4</f>
        <v>43857</v>
      </c>
    </row>
    <row r="55" spans="1:6" ht="12.75" customHeight="1" x14ac:dyDescent="0.25">
      <c r="A55" s="105" t="str">
        <f>A41</f>
        <v>C.Navigator</v>
      </c>
      <c r="B55" s="104">
        <f>B41</f>
        <v>559</v>
      </c>
      <c r="C55" s="108" t="str">
        <f>C41</f>
        <v>Thursday</v>
      </c>
      <c r="D55" s="109">
        <f>D41</f>
        <v>43860</v>
      </c>
      <c r="E55" s="108" t="s">
        <v>10</v>
      </c>
      <c r="F55" s="61">
        <f>D55+4</f>
        <v>43864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11"/>
      <c r="C58" s="111"/>
      <c r="D58" s="111"/>
      <c r="E58" s="111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Vanquish</v>
      </c>
      <c r="B63" s="90" t="str">
        <f>B10</f>
        <v>138</v>
      </c>
      <c r="C63" s="73" t="s">
        <v>10</v>
      </c>
      <c r="D63" s="67">
        <f>D32</f>
        <v>43829</v>
      </c>
      <c r="E63" s="68" t="s">
        <v>14</v>
      </c>
      <c r="F63" s="69">
        <f>D63+4</f>
        <v>43833</v>
      </c>
    </row>
    <row r="64" spans="1:6" ht="15" customHeight="1" x14ac:dyDescent="0.25">
      <c r="A64" s="63" t="s">
        <v>37</v>
      </c>
      <c r="B64" s="64" t="s">
        <v>33</v>
      </c>
      <c r="C64" s="70" t="s">
        <v>10</v>
      </c>
      <c r="D64" s="71">
        <f>D63+7</f>
        <v>43836</v>
      </c>
      <c r="E64" s="70" t="s">
        <v>14</v>
      </c>
      <c r="F64" s="72">
        <f>D64+4</f>
        <v>43840</v>
      </c>
    </row>
    <row r="65" spans="1:7" ht="15" customHeight="1" x14ac:dyDescent="0.25">
      <c r="A65" s="89" t="str">
        <f>A14</f>
        <v>Vanquish</v>
      </c>
      <c r="B65" s="90">
        <f>B14</f>
        <v>140</v>
      </c>
      <c r="C65" s="73" t="str">
        <f>C14</f>
        <v>Monday</v>
      </c>
      <c r="D65" s="74">
        <f>D36</f>
        <v>43843</v>
      </c>
      <c r="E65" s="68" t="s">
        <v>14</v>
      </c>
      <c r="F65" s="69">
        <f>D65+4</f>
        <v>43847</v>
      </c>
    </row>
    <row r="66" spans="1:7" ht="15" customHeight="1" x14ac:dyDescent="0.25">
      <c r="A66" s="65" t="str">
        <f>A16</f>
        <v>C.Navigator</v>
      </c>
      <c r="B66" s="66">
        <f>B16</f>
        <v>558</v>
      </c>
      <c r="C66" s="70" t="s">
        <v>10</v>
      </c>
      <c r="D66" s="72">
        <f>D16</f>
        <v>43850</v>
      </c>
      <c r="E66" s="70" t="s">
        <v>14</v>
      </c>
      <c r="F66" s="75">
        <f t="shared" ref="F66:F67" si="3">D66+4</f>
        <v>43854</v>
      </c>
    </row>
    <row r="67" spans="1:7" ht="15" customHeight="1" x14ac:dyDescent="0.25">
      <c r="A67" s="89" t="str">
        <f>A18</f>
        <v>Vanquish</v>
      </c>
      <c r="B67" s="90">
        <f>B18</f>
        <v>141</v>
      </c>
      <c r="C67" s="73" t="s">
        <v>10</v>
      </c>
      <c r="D67" s="74">
        <f>D40</f>
        <v>43857</v>
      </c>
      <c r="E67" s="68" t="s">
        <v>14</v>
      </c>
      <c r="F67" s="69">
        <f t="shared" si="3"/>
        <v>43861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/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topLeftCell="A31" zoomScale="120" zoomScaleNormal="120" workbookViewId="0">
      <selection activeCell="A18" sqref="A18:F18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44287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62</v>
      </c>
      <c r="B10" s="122">
        <v>606</v>
      </c>
      <c r="C10" s="153">
        <f t="shared" ref="C10:C19" si="0">D10</f>
        <v>44284</v>
      </c>
      <c r="D10" s="87">
        <v>44284</v>
      </c>
      <c r="E10" s="205">
        <f>F10</f>
        <v>44286</v>
      </c>
      <c r="F10" s="84">
        <f>D10+2</f>
        <v>44286</v>
      </c>
      <c r="I10" s="28"/>
      <c r="J10" s="29"/>
      <c r="K10" s="30"/>
    </row>
    <row r="11" spans="1:11" ht="15" customHeight="1" x14ac:dyDescent="0.25">
      <c r="A11" s="155" t="s">
        <v>61</v>
      </c>
      <c r="B11" s="156">
        <v>524</v>
      </c>
      <c r="C11" s="154">
        <f t="shared" si="0"/>
        <v>44287</v>
      </c>
      <c r="D11" s="157">
        <f>D10+3</f>
        <v>44287</v>
      </c>
      <c r="E11" s="184">
        <f t="shared" ref="E11:E19" si="1">F11</f>
        <v>44289</v>
      </c>
      <c r="F11" s="159">
        <f t="shared" ref="F11:F19" si="2">D11+2</f>
        <v>44289</v>
      </c>
      <c r="I11" s="28"/>
      <c r="J11" s="29"/>
      <c r="K11" s="30"/>
    </row>
    <row r="12" spans="1:11" ht="15" customHeight="1" x14ac:dyDescent="0.25">
      <c r="A12" s="81" t="s">
        <v>62</v>
      </c>
      <c r="B12" s="123">
        <f t="shared" ref="B12:B19" si="3">B10+1</f>
        <v>607</v>
      </c>
      <c r="C12" s="153">
        <f t="shared" si="0"/>
        <v>44291</v>
      </c>
      <c r="D12" s="84">
        <f t="shared" ref="D12:D19" si="4">D10+7</f>
        <v>44291</v>
      </c>
      <c r="E12" s="185">
        <f t="shared" si="1"/>
        <v>44293</v>
      </c>
      <c r="F12" s="84">
        <f t="shared" si="2"/>
        <v>44293</v>
      </c>
      <c r="I12" s="31"/>
      <c r="J12" s="29"/>
      <c r="K12" s="30"/>
    </row>
    <row r="13" spans="1:11" ht="15" customHeight="1" x14ac:dyDescent="0.25">
      <c r="A13" s="155" t="s">
        <v>61</v>
      </c>
      <c r="B13" s="160">
        <f t="shared" si="3"/>
        <v>525</v>
      </c>
      <c r="C13" s="154">
        <f t="shared" si="0"/>
        <v>44294</v>
      </c>
      <c r="D13" s="159">
        <f t="shared" si="4"/>
        <v>44294</v>
      </c>
      <c r="E13" s="174">
        <f t="shared" si="1"/>
        <v>44296</v>
      </c>
      <c r="F13" s="159">
        <f t="shared" si="2"/>
        <v>44296</v>
      </c>
      <c r="I13" s="31"/>
      <c r="J13" s="29"/>
      <c r="K13" s="30"/>
    </row>
    <row r="14" spans="1:11" ht="12.75" customHeight="1" x14ac:dyDescent="0.25">
      <c r="A14" s="81" t="s">
        <v>62</v>
      </c>
      <c r="B14" s="123">
        <f t="shared" si="3"/>
        <v>608</v>
      </c>
      <c r="C14" s="153">
        <f t="shared" si="0"/>
        <v>44298</v>
      </c>
      <c r="D14" s="84">
        <f t="shared" si="4"/>
        <v>44298</v>
      </c>
      <c r="E14" s="185">
        <f t="shared" si="1"/>
        <v>44300</v>
      </c>
      <c r="F14" s="84">
        <f t="shared" si="2"/>
        <v>44300</v>
      </c>
      <c r="I14" s="31"/>
      <c r="J14" s="29"/>
      <c r="K14" s="30"/>
    </row>
    <row r="15" spans="1:11" ht="15" customHeight="1" x14ac:dyDescent="0.25">
      <c r="A15" s="155" t="s">
        <v>61</v>
      </c>
      <c r="B15" s="160">
        <f t="shared" si="3"/>
        <v>526</v>
      </c>
      <c r="C15" s="154">
        <f t="shared" si="0"/>
        <v>44301</v>
      </c>
      <c r="D15" s="159">
        <f t="shared" si="4"/>
        <v>44301</v>
      </c>
      <c r="E15" s="174">
        <f t="shared" si="1"/>
        <v>44303</v>
      </c>
      <c r="F15" s="159">
        <f t="shared" si="2"/>
        <v>44303</v>
      </c>
      <c r="I15" s="31"/>
      <c r="J15" s="29"/>
      <c r="K15" s="30"/>
    </row>
    <row r="16" spans="1:11" ht="15" customHeight="1" x14ac:dyDescent="0.25">
      <c r="A16" s="81" t="s">
        <v>62</v>
      </c>
      <c r="B16" s="123">
        <f t="shared" si="3"/>
        <v>609</v>
      </c>
      <c r="C16" s="153">
        <f t="shared" si="0"/>
        <v>44305</v>
      </c>
      <c r="D16" s="84">
        <f t="shared" si="4"/>
        <v>44305</v>
      </c>
      <c r="E16" s="185">
        <f t="shared" si="1"/>
        <v>44307</v>
      </c>
      <c r="F16" s="84">
        <f t="shared" si="2"/>
        <v>44307</v>
      </c>
      <c r="I16" s="31"/>
      <c r="J16" s="29"/>
      <c r="K16" s="30"/>
    </row>
    <row r="17" spans="1:11" ht="15" customHeight="1" x14ac:dyDescent="0.25">
      <c r="A17" s="155" t="s">
        <v>61</v>
      </c>
      <c r="B17" s="160">
        <f t="shared" si="3"/>
        <v>527</v>
      </c>
      <c r="C17" s="154">
        <f t="shared" si="0"/>
        <v>44308</v>
      </c>
      <c r="D17" s="159">
        <f t="shared" si="4"/>
        <v>44308</v>
      </c>
      <c r="E17" s="174">
        <f t="shared" si="1"/>
        <v>44310</v>
      </c>
      <c r="F17" s="159">
        <f t="shared" si="2"/>
        <v>44310</v>
      </c>
      <c r="I17" s="31"/>
      <c r="J17" s="29"/>
      <c r="K17" s="30"/>
    </row>
    <row r="18" spans="1:11" ht="15" customHeight="1" x14ac:dyDescent="0.25">
      <c r="A18" s="234" t="s">
        <v>62</v>
      </c>
      <c r="B18" s="235">
        <f t="shared" si="3"/>
        <v>610</v>
      </c>
      <c r="C18" s="236">
        <f t="shared" si="0"/>
        <v>44312</v>
      </c>
      <c r="D18" s="237">
        <f t="shared" si="4"/>
        <v>44312</v>
      </c>
      <c r="E18" s="238">
        <f t="shared" si="1"/>
        <v>44314</v>
      </c>
      <c r="F18" s="237">
        <f t="shared" si="2"/>
        <v>44314</v>
      </c>
      <c r="I18" s="31"/>
      <c r="J18" s="29"/>
      <c r="K18" s="30"/>
    </row>
    <row r="19" spans="1:11" ht="15" customHeight="1" x14ac:dyDescent="0.25">
      <c r="A19" s="155" t="s">
        <v>61</v>
      </c>
      <c r="B19" s="160">
        <f t="shared" si="3"/>
        <v>528</v>
      </c>
      <c r="C19" s="154">
        <f t="shared" si="0"/>
        <v>44315</v>
      </c>
      <c r="D19" s="159">
        <f t="shared" si="4"/>
        <v>44315</v>
      </c>
      <c r="E19" s="174">
        <f t="shared" si="1"/>
        <v>44317</v>
      </c>
      <c r="F19" s="159">
        <f t="shared" si="2"/>
        <v>44317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232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144"/>
      <c r="B32" s="172"/>
      <c r="C32" s="145"/>
      <c r="D32" s="151"/>
      <c r="E32" s="182"/>
      <c r="F32" s="148"/>
    </row>
    <row r="33" spans="1:6" ht="15" customHeight="1" x14ac:dyDescent="0.25">
      <c r="A33" s="55" t="s">
        <v>58</v>
      </c>
      <c r="B33" s="52">
        <v>602</v>
      </c>
      <c r="C33" s="142">
        <f>D33</f>
        <v>44287</v>
      </c>
      <c r="D33" s="46">
        <f>D11</f>
        <v>44287</v>
      </c>
      <c r="E33" s="187">
        <f>F33</f>
        <v>44290</v>
      </c>
      <c r="F33" s="48">
        <f>D33+3</f>
        <v>44290</v>
      </c>
    </row>
    <row r="34" spans="1:6" ht="15" customHeight="1" x14ac:dyDescent="0.25">
      <c r="A34" s="144"/>
      <c r="B34" s="172"/>
      <c r="C34" s="145"/>
      <c r="D34" s="146"/>
      <c r="E34" s="182"/>
      <c r="F34" s="148"/>
    </row>
    <row r="35" spans="1:6" ht="15" customHeight="1" x14ac:dyDescent="0.25">
      <c r="A35" s="55" t="s">
        <v>58</v>
      </c>
      <c r="B35" s="52">
        <f>B33+1</f>
        <v>603</v>
      </c>
      <c r="C35" s="142">
        <f>D35</f>
        <v>44294</v>
      </c>
      <c r="D35" s="48">
        <f>D33+7</f>
        <v>44294</v>
      </c>
      <c r="E35" s="187">
        <f>F35</f>
        <v>44297</v>
      </c>
      <c r="F35" s="48">
        <f>D35+3</f>
        <v>44297</v>
      </c>
    </row>
    <row r="36" spans="1:6" ht="15" customHeight="1" x14ac:dyDescent="0.25">
      <c r="A36" s="144"/>
      <c r="B36" s="172"/>
      <c r="C36" s="145"/>
      <c r="D36" s="146"/>
      <c r="E36" s="182"/>
      <c r="F36" s="148"/>
    </row>
    <row r="37" spans="1:6" ht="15" customHeight="1" x14ac:dyDescent="0.25">
      <c r="A37" s="55" t="s">
        <v>58</v>
      </c>
      <c r="B37" s="52">
        <f>B35+1</f>
        <v>604</v>
      </c>
      <c r="C37" s="142">
        <f>D37</f>
        <v>44301</v>
      </c>
      <c r="D37" s="48">
        <f>D35+7</f>
        <v>44301</v>
      </c>
      <c r="E37" s="187">
        <f>F37</f>
        <v>44304</v>
      </c>
      <c r="F37" s="48">
        <f>D37+3</f>
        <v>44304</v>
      </c>
    </row>
    <row r="38" spans="1:6" ht="15" customHeight="1" x14ac:dyDescent="0.25">
      <c r="A38" s="144"/>
      <c r="B38" s="172"/>
      <c r="C38" s="145"/>
      <c r="D38" s="146"/>
      <c r="E38" s="182"/>
      <c r="F38" s="148"/>
    </row>
    <row r="39" spans="1:6" ht="15" customHeight="1" x14ac:dyDescent="0.25">
      <c r="A39" s="55" t="s">
        <v>58</v>
      </c>
      <c r="B39" s="52">
        <f>B37+1</f>
        <v>605</v>
      </c>
      <c r="C39" s="142">
        <f>D39</f>
        <v>44308</v>
      </c>
      <c r="D39" s="48">
        <f>D37+7</f>
        <v>44308</v>
      </c>
      <c r="E39" s="187">
        <f>F39</f>
        <v>44311</v>
      </c>
      <c r="F39" s="48">
        <f>D39+3</f>
        <v>44311</v>
      </c>
    </row>
    <row r="40" spans="1:6" ht="15" customHeight="1" x14ac:dyDescent="0.25">
      <c r="A40" s="144"/>
      <c r="B40" s="172"/>
      <c r="C40" s="145"/>
      <c r="D40" s="146"/>
      <c r="E40" s="182"/>
      <c r="F40" s="148"/>
    </row>
    <row r="41" spans="1:6" ht="15" customHeight="1" x14ac:dyDescent="0.25">
      <c r="A41" s="55" t="s">
        <v>58</v>
      </c>
      <c r="B41" s="52">
        <f>B39+1</f>
        <v>606</v>
      </c>
      <c r="C41" s="142">
        <f>D41</f>
        <v>44315</v>
      </c>
      <c r="D41" s="48">
        <f>D39+7</f>
        <v>44315</v>
      </c>
      <c r="E41" s="187">
        <f>F41</f>
        <v>44318</v>
      </c>
      <c r="F41" s="48">
        <f>D41+3</f>
        <v>44318</v>
      </c>
    </row>
    <row r="42" spans="1:6" ht="15" customHeight="1" x14ac:dyDescent="0.25">
      <c r="A42" s="228"/>
      <c r="B42" s="229"/>
      <c r="C42" s="230"/>
      <c r="D42" s="231"/>
      <c r="E42" s="230"/>
      <c r="F42" s="231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Caribe Mariner</v>
      </c>
      <c r="B51" s="57">
        <f>B33</f>
        <v>602</v>
      </c>
      <c r="C51" s="161">
        <f>D51</f>
        <v>44287</v>
      </c>
      <c r="D51" s="59">
        <f>D33</f>
        <v>44287</v>
      </c>
      <c r="E51" s="179">
        <f>F51</f>
        <v>44292</v>
      </c>
      <c r="F51" s="61">
        <f>D51+5</f>
        <v>44292</v>
      </c>
    </row>
    <row r="52" spans="1:6" ht="15" customHeight="1" x14ac:dyDescent="0.25">
      <c r="A52" s="101" t="s">
        <v>53</v>
      </c>
      <c r="B52" s="62">
        <v>458</v>
      </c>
      <c r="C52" s="162">
        <f>D52</f>
        <v>44295</v>
      </c>
      <c r="D52" s="103">
        <f>D35+1</f>
        <v>44295</v>
      </c>
      <c r="E52" s="162">
        <f>F52</f>
        <v>44298</v>
      </c>
      <c r="F52" s="103">
        <f>D52+3</f>
        <v>44298</v>
      </c>
    </row>
    <row r="53" spans="1:6" ht="15" customHeight="1" x14ac:dyDescent="0.25">
      <c r="A53" s="105" t="str">
        <f>A37</f>
        <v>Caribe Mariner</v>
      </c>
      <c r="B53" s="104">
        <f>B37</f>
        <v>604</v>
      </c>
      <c r="C53" s="161">
        <f>D53</f>
        <v>44301</v>
      </c>
      <c r="D53" s="107">
        <f>D37</f>
        <v>44301</v>
      </c>
      <c r="E53" s="179">
        <f>F53</f>
        <v>44306</v>
      </c>
      <c r="F53" s="109">
        <f t="shared" ref="F53:F55" si="5">D53+5</f>
        <v>44306</v>
      </c>
    </row>
    <row r="54" spans="1:6" ht="15" customHeight="1" x14ac:dyDescent="0.25">
      <c r="A54" s="101" t="str">
        <f>A39</f>
        <v>Caribe Mariner</v>
      </c>
      <c r="B54" s="62">
        <f>B39</f>
        <v>605</v>
      </c>
      <c r="C54" s="162">
        <f>D54</f>
        <v>44308</v>
      </c>
      <c r="D54" s="103">
        <f>D39</f>
        <v>44308</v>
      </c>
      <c r="E54" s="162">
        <f>F54</f>
        <v>44313</v>
      </c>
      <c r="F54" s="103">
        <f t="shared" si="5"/>
        <v>44313</v>
      </c>
    </row>
    <row r="55" spans="1:6" ht="12.75" customHeight="1" x14ac:dyDescent="0.25">
      <c r="A55" s="105" t="str">
        <f>A41</f>
        <v>Caribe Mariner</v>
      </c>
      <c r="B55" s="104">
        <f>B41</f>
        <v>606</v>
      </c>
      <c r="C55" s="163">
        <f>D55</f>
        <v>44315</v>
      </c>
      <c r="D55" s="109">
        <f>D41</f>
        <v>44315</v>
      </c>
      <c r="E55" s="179">
        <f>F55</f>
        <v>44320</v>
      </c>
      <c r="F55" s="61">
        <f t="shared" si="5"/>
        <v>44320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232"/>
      <c r="C58" s="232"/>
      <c r="D58" s="232"/>
      <c r="E58" s="232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128" t="str">
        <f>A10</f>
        <v>Caribe Navigator</v>
      </c>
      <c r="B63" s="129">
        <f>B10</f>
        <v>606</v>
      </c>
      <c r="C63" s="213">
        <f>D63</f>
        <v>44284</v>
      </c>
      <c r="D63" s="131">
        <f>D10</f>
        <v>44284</v>
      </c>
      <c r="E63" s="214">
        <f>F63</f>
        <v>44288</v>
      </c>
      <c r="F63" s="133">
        <f>D63+4</f>
        <v>44288</v>
      </c>
    </row>
    <row r="64" spans="1:6" ht="15" customHeight="1" x14ac:dyDescent="0.25">
      <c r="A64" s="63" t="str">
        <f>A12</f>
        <v>Caribe Navigator</v>
      </c>
      <c r="B64" s="64">
        <f>B12</f>
        <v>607</v>
      </c>
      <c r="C64" s="173">
        <f>D64</f>
        <v>44291</v>
      </c>
      <c r="D64" s="71">
        <f>D12</f>
        <v>44291</v>
      </c>
      <c r="E64" s="173">
        <f>F64</f>
        <v>44295</v>
      </c>
      <c r="F64" s="75">
        <f>D64+4</f>
        <v>44295</v>
      </c>
    </row>
    <row r="65" spans="1:7" ht="15" customHeight="1" x14ac:dyDescent="0.25">
      <c r="A65" s="128" t="str">
        <f>A14</f>
        <v>Caribe Navigator</v>
      </c>
      <c r="B65" s="129">
        <f>B14</f>
        <v>608</v>
      </c>
      <c r="C65" s="213">
        <f>D65</f>
        <v>44298</v>
      </c>
      <c r="D65" s="131">
        <f>D14</f>
        <v>44298</v>
      </c>
      <c r="E65" s="214">
        <f>F65</f>
        <v>44302</v>
      </c>
      <c r="F65" s="133">
        <f>D65+4</f>
        <v>44302</v>
      </c>
    </row>
    <row r="66" spans="1:7" ht="15" customHeight="1" x14ac:dyDescent="0.25">
      <c r="A66" s="65" t="s">
        <v>53</v>
      </c>
      <c r="B66" s="66">
        <v>459</v>
      </c>
      <c r="C66" s="173">
        <f>D66</f>
        <v>44306</v>
      </c>
      <c r="D66" s="72">
        <f>D16+1</f>
        <v>44306</v>
      </c>
      <c r="E66" s="173">
        <f>F66</f>
        <v>44309</v>
      </c>
      <c r="F66" s="75">
        <f>D66+3</f>
        <v>44309</v>
      </c>
    </row>
    <row r="67" spans="1:7" ht="15" customHeight="1" x14ac:dyDescent="0.25">
      <c r="A67" s="128" t="str">
        <f>A18</f>
        <v>Caribe Navigator</v>
      </c>
      <c r="B67" s="129">
        <f>B18</f>
        <v>610</v>
      </c>
      <c r="C67" s="213">
        <f>D67</f>
        <v>44312</v>
      </c>
      <c r="D67" s="131">
        <f>D18</f>
        <v>44312</v>
      </c>
      <c r="E67" s="214">
        <f>F67</f>
        <v>44316</v>
      </c>
      <c r="F67" s="133">
        <f>D67+4</f>
        <v>44316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60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zoomScale="120" zoomScaleNormal="120" workbookViewId="0">
      <selection activeCell="A34" sqref="A34:F34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44256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62</v>
      </c>
      <c r="B10" s="122">
        <v>602</v>
      </c>
      <c r="C10" s="153">
        <f t="shared" ref="C10:C19" si="0">D10</f>
        <v>44256</v>
      </c>
      <c r="D10" s="87">
        <v>44256</v>
      </c>
      <c r="E10" s="205">
        <f>F10</f>
        <v>44258</v>
      </c>
      <c r="F10" s="84">
        <f>D10+2</f>
        <v>44258</v>
      </c>
      <c r="I10" s="28"/>
      <c r="J10" s="29"/>
      <c r="K10" s="30"/>
    </row>
    <row r="11" spans="1:11" ht="15" customHeight="1" x14ac:dyDescent="0.25">
      <c r="A11" s="155" t="s">
        <v>61</v>
      </c>
      <c r="B11" s="156">
        <v>520</v>
      </c>
      <c r="C11" s="154">
        <f t="shared" si="0"/>
        <v>44259</v>
      </c>
      <c r="D11" s="157">
        <f>D10+3</f>
        <v>44259</v>
      </c>
      <c r="E11" s="184">
        <f t="shared" ref="E11:E19" si="1">F11</f>
        <v>44261</v>
      </c>
      <c r="F11" s="159">
        <f t="shared" ref="F11:F19" si="2">D11+2</f>
        <v>44261</v>
      </c>
      <c r="I11" s="28"/>
      <c r="J11" s="29"/>
      <c r="K11" s="30"/>
    </row>
    <row r="12" spans="1:11" ht="15" customHeight="1" x14ac:dyDescent="0.25">
      <c r="A12" s="81" t="s">
        <v>62</v>
      </c>
      <c r="B12" s="123">
        <f t="shared" ref="B12:B19" si="3">B10+1</f>
        <v>603</v>
      </c>
      <c r="C12" s="153">
        <f t="shared" si="0"/>
        <v>44263</v>
      </c>
      <c r="D12" s="84">
        <f t="shared" ref="D12:D19" si="4">D10+7</f>
        <v>44263</v>
      </c>
      <c r="E12" s="185">
        <f t="shared" si="1"/>
        <v>44265</v>
      </c>
      <c r="F12" s="84">
        <f t="shared" si="2"/>
        <v>44265</v>
      </c>
      <c r="I12" s="31"/>
      <c r="J12" s="29"/>
      <c r="K12" s="30"/>
    </row>
    <row r="13" spans="1:11" ht="15" customHeight="1" x14ac:dyDescent="0.25">
      <c r="A13" s="155" t="s">
        <v>61</v>
      </c>
      <c r="B13" s="160">
        <f t="shared" si="3"/>
        <v>521</v>
      </c>
      <c r="C13" s="154">
        <f t="shared" si="0"/>
        <v>44266</v>
      </c>
      <c r="D13" s="159">
        <f t="shared" si="4"/>
        <v>44266</v>
      </c>
      <c r="E13" s="174">
        <f t="shared" si="1"/>
        <v>44268</v>
      </c>
      <c r="F13" s="159">
        <f t="shared" si="2"/>
        <v>44268</v>
      </c>
      <c r="I13" s="31"/>
      <c r="J13" s="29"/>
      <c r="K13" s="30"/>
    </row>
    <row r="14" spans="1:11" ht="12.75" customHeight="1" x14ac:dyDescent="0.25">
      <c r="A14" s="81" t="s">
        <v>62</v>
      </c>
      <c r="B14" s="123">
        <f t="shared" si="3"/>
        <v>604</v>
      </c>
      <c r="C14" s="153">
        <f t="shared" si="0"/>
        <v>44270</v>
      </c>
      <c r="D14" s="84">
        <f t="shared" si="4"/>
        <v>44270</v>
      </c>
      <c r="E14" s="185">
        <f t="shared" si="1"/>
        <v>44272</v>
      </c>
      <c r="F14" s="84">
        <f t="shared" si="2"/>
        <v>44272</v>
      </c>
      <c r="I14" s="31"/>
      <c r="J14" s="29"/>
      <c r="K14" s="30"/>
    </row>
    <row r="15" spans="1:11" ht="15" customHeight="1" x14ac:dyDescent="0.25">
      <c r="A15" s="155" t="s">
        <v>61</v>
      </c>
      <c r="B15" s="160">
        <f t="shared" si="3"/>
        <v>522</v>
      </c>
      <c r="C15" s="154">
        <f t="shared" si="0"/>
        <v>44273</v>
      </c>
      <c r="D15" s="159">
        <f t="shared" si="4"/>
        <v>44273</v>
      </c>
      <c r="E15" s="174">
        <f t="shared" si="1"/>
        <v>44275</v>
      </c>
      <c r="F15" s="159">
        <f t="shared" si="2"/>
        <v>44275</v>
      </c>
      <c r="I15" s="31"/>
      <c r="J15" s="29"/>
      <c r="K15" s="30"/>
    </row>
    <row r="16" spans="1:11" ht="15" customHeight="1" x14ac:dyDescent="0.25">
      <c r="A16" s="81" t="s">
        <v>62</v>
      </c>
      <c r="B16" s="123">
        <f t="shared" si="3"/>
        <v>605</v>
      </c>
      <c r="C16" s="153">
        <f t="shared" si="0"/>
        <v>44277</v>
      </c>
      <c r="D16" s="84">
        <f t="shared" si="4"/>
        <v>44277</v>
      </c>
      <c r="E16" s="185">
        <f t="shared" si="1"/>
        <v>44279</v>
      </c>
      <c r="F16" s="84">
        <f t="shared" si="2"/>
        <v>44279</v>
      </c>
      <c r="I16" s="31"/>
      <c r="J16" s="29"/>
      <c r="K16" s="30"/>
    </row>
    <row r="17" spans="1:11" ht="15" customHeight="1" x14ac:dyDescent="0.25">
      <c r="A17" s="155" t="s">
        <v>61</v>
      </c>
      <c r="B17" s="160">
        <f t="shared" si="3"/>
        <v>523</v>
      </c>
      <c r="C17" s="154">
        <f t="shared" si="0"/>
        <v>44280</v>
      </c>
      <c r="D17" s="159">
        <f t="shared" si="4"/>
        <v>44280</v>
      </c>
      <c r="E17" s="174">
        <f t="shared" si="1"/>
        <v>44282</v>
      </c>
      <c r="F17" s="159">
        <f t="shared" si="2"/>
        <v>44282</v>
      </c>
      <c r="I17" s="31"/>
      <c r="J17" s="29"/>
      <c r="K17" s="30"/>
    </row>
    <row r="18" spans="1:11" ht="15" customHeight="1" x14ac:dyDescent="0.25">
      <c r="A18" s="81" t="s">
        <v>62</v>
      </c>
      <c r="B18" s="123">
        <f t="shared" si="3"/>
        <v>606</v>
      </c>
      <c r="C18" s="153">
        <f t="shared" si="0"/>
        <v>44284</v>
      </c>
      <c r="D18" s="84">
        <f t="shared" si="4"/>
        <v>44284</v>
      </c>
      <c r="E18" s="185">
        <f t="shared" si="1"/>
        <v>44286</v>
      </c>
      <c r="F18" s="84">
        <f t="shared" si="2"/>
        <v>44286</v>
      </c>
      <c r="I18" s="31"/>
      <c r="J18" s="29"/>
      <c r="K18" s="30"/>
    </row>
    <row r="19" spans="1:11" ht="15" customHeight="1" x14ac:dyDescent="0.25">
      <c r="A19" s="155" t="s">
        <v>61</v>
      </c>
      <c r="B19" s="160">
        <f t="shared" si="3"/>
        <v>524</v>
      </c>
      <c r="C19" s="154">
        <f t="shared" si="0"/>
        <v>44287</v>
      </c>
      <c r="D19" s="159">
        <f t="shared" si="4"/>
        <v>44287</v>
      </c>
      <c r="E19" s="174">
        <f t="shared" si="1"/>
        <v>44289</v>
      </c>
      <c r="F19" s="159">
        <f t="shared" si="2"/>
        <v>44289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223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144"/>
      <c r="B32" s="172"/>
      <c r="C32" s="145"/>
      <c r="D32" s="151"/>
      <c r="E32" s="182"/>
      <c r="F32" s="148"/>
    </row>
    <row r="33" spans="1:6" ht="15" customHeight="1" x14ac:dyDescent="0.25">
      <c r="A33" s="55" t="s">
        <v>58</v>
      </c>
      <c r="B33" s="52">
        <v>598</v>
      </c>
      <c r="C33" s="142">
        <f>D33</f>
        <v>44259</v>
      </c>
      <c r="D33" s="46">
        <f>D11</f>
        <v>44259</v>
      </c>
      <c r="E33" s="187">
        <f>F33</f>
        <v>44262</v>
      </c>
      <c r="F33" s="48">
        <f>D33+3</f>
        <v>44262</v>
      </c>
    </row>
    <row r="34" spans="1:6" ht="15" customHeight="1" x14ac:dyDescent="0.25">
      <c r="A34" s="144"/>
      <c r="B34" s="172"/>
      <c r="C34" s="145"/>
      <c r="D34" s="146"/>
      <c r="E34" s="182"/>
      <c r="F34" s="148"/>
    </row>
    <row r="35" spans="1:6" ht="15" customHeight="1" x14ac:dyDescent="0.25">
      <c r="A35" s="55" t="s">
        <v>58</v>
      </c>
      <c r="B35" s="52">
        <v>599</v>
      </c>
      <c r="C35" s="142">
        <f>D35</f>
        <v>44266</v>
      </c>
      <c r="D35" s="48">
        <f>D33+7</f>
        <v>44266</v>
      </c>
      <c r="E35" s="187">
        <f>F35</f>
        <v>44269</v>
      </c>
      <c r="F35" s="48">
        <f>D35+3</f>
        <v>44269</v>
      </c>
    </row>
    <row r="36" spans="1:6" ht="15" customHeight="1" x14ac:dyDescent="0.25">
      <c r="A36" s="144"/>
      <c r="B36" s="172"/>
      <c r="C36" s="145"/>
      <c r="D36" s="146"/>
      <c r="E36" s="182"/>
      <c r="F36" s="148"/>
    </row>
    <row r="37" spans="1:6" ht="15" customHeight="1" x14ac:dyDescent="0.25">
      <c r="A37" s="55" t="s">
        <v>58</v>
      </c>
      <c r="B37" s="52">
        <v>600</v>
      </c>
      <c r="C37" s="142">
        <f>D37</f>
        <v>44273</v>
      </c>
      <c r="D37" s="48">
        <f>D35+7</f>
        <v>44273</v>
      </c>
      <c r="E37" s="187">
        <f>F37</f>
        <v>44276</v>
      </c>
      <c r="F37" s="48">
        <f>D37+3</f>
        <v>44276</v>
      </c>
    </row>
    <row r="38" spans="1:6" ht="15" customHeight="1" x14ac:dyDescent="0.25">
      <c r="A38" s="144"/>
      <c r="B38" s="172"/>
      <c r="C38" s="145"/>
      <c r="D38" s="146"/>
      <c r="E38" s="182"/>
      <c r="F38" s="148"/>
    </row>
    <row r="39" spans="1:6" ht="15" customHeight="1" x14ac:dyDescent="0.25">
      <c r="A39" s="55" t="s">
        <v>58</v>
      </c>
      <c r="B39" s="52">
        <v>601</v>
      </c>
      <c r="C39" s="142">
        <f>D39</f>
        <v>44280</v>
      </c>
      <c r="D39" s="48">
        <f>D37+7</f>
        <v>44280</v>
      </c>
      <c r="E39" s="187">
        <f>F39</f>
        <v>44283</v>
      </c>
      <c r="F39" s="48">
        <f>D39+3</f>
        <v>44283</v>
      </c>
    </row>
    <row r="40" spans="1:6" ht="15" customHeight="1" x14ac:dyDescent="0.25">
      <c r="A40" s="144"/>
      <c r="B40" s="172"/>
      <c r="C40" s="145"/>
      <c r="D40" s="146"/>
      <c r="E40" s="182"/>
      <c r="F40" s="148"/>
    </row>
    <row r="41" spans="1:6" ht="15" customHeight="1" x14ac:dyDescent="0.25">
      <c r="A41" s="55" t="s">
        <v>58</v>
      </c>
      <c r="B41" s="52">
        <v>602</v>
      </c>
      <c r="C41" s="142">
        <f>D41</f>
        <v>44287</v>
      </c>
      <c r="D41" s="48">
        <f>D39+7</f>
        <v>44287</v>
      </c>
      <c r="E41" s="187">
        <f>F41</f>
        <v>44290</v>
      </c>
      <c r="F41" s="48">
        <f>D41+3</f>
        <v>44290</v>
      </c>
    </row>
    <row r="42" spans="1:6" ht="15" customHeight="1" x14ac:dyDescent="0.25">
      <c r="A42" s="228"/>
      <c r="B42" s="229"/>
      <c r="C42" s="230"/>
      <c r="D42" s="231"/>
      <c r="E42" s="230"/>
      <c r="F42" s="231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Caribe Mariner</v>
      </c>
      <c r="B51" s="57">
        <f>B33</f>
        <v>598</v>
      </c>
      <c r="C51" s="161">
        <f>D51</f>
        <v>44259</v>
      </c>
      <c r="D51" s="59">
        <f>D33</f>
        <v>44259</v>
      </c>
      <c r="E51" s="179">
        <f>F51</f>
        <v>44264</v>
      </c>
      <c r="F51" s="61">
        <f>D51+5</f>
        <v>44264</v>
      </c>
    </row>
    <row r="52" spans="1:6" ht="15" customHeight="1" x14ac:dyDescent="0.25">
      <c r="A52" s="101" t="str">
        <f>A35</f>
        <v>Caribe Mariner</v>
      </c>
      <c r="B52" s="62">
        <f>B35</f>
        <v>599</v>
      </c>
      <c r="C52" s="162">
        <f>D52</f>
        <v>44266</v>
      </c>
      <c r="D52" s="103">
        <f>D35</f>
        <v>44266</v>
      </c>
      <c r="E52" s="162">
        <f>F52</f>
        <v>44271</v>
      </c>
      <c r="F52" s="103">
        <f t="shared" ref="F52:F55" si="5">D52+5</f>
        <v>44271</v>
      </c>
    </row>
    <row r="53" spans="1:6" ht="15" customHeight="1" x14ac:dyDescent="0.25">
      <c r="A53" s="105" t="str">
        <f>A37</f>
        <v>Caribe Mariner</v>
      </c>
      <c r="B53" s="104">
        <f>B37</f>
        <v>600</v>
      </c>
      <c r="C53" s="161">
        <f>D53</f>
        <v>44273</v>
      </c>
      <c r="D53" s="107">
        <f>D37</f>
        <v>44273</v>
      </c>
      <c r="E53" s="179">
        <f>F53</f>
        <v>44278</v>
      </c>
      <c r="F53" s="109">
        <f t="shared" si="5"/>
        <v>44278</v>
      </c>
    </row>
    <row r="54" spans="1:6" ht="15" customHeight="1" x14ac:dyDescent="0.25">
      <c r="A54" s="101" t="str">
        <f>A39</f>
        <v>Caribe Mariner</v>
      </c>
      <c r="B54" s="62">
        <f>B39</f>
        <v>601</v>
      </c>
      <c r="C54" s="162">
        <f>D54</f>
        <v>44280</v>
      </c>
      <c r="D54" s="103">
        <f>D39</f>
        <v>44280</v>
      </c>
      <c r="E54" s="162">
        <f>F54</f>
        <v>44285</v>
      </c>
      <c r="F54" s="103">
        <f t="shared" si="5"/>
        <v>44285</v>
      </c>
    </row>
    <row r="55" spans="1:6" ht="12.75" customHeight="1" x14ac:dyDescent="0.25">
      <c r="A55" s="105" t="str">
        <f>A41</f>
        <v>Caribe Mariner</v>
      </c>
      <c r="B55" s="104">
        <f>B41</f>
        <v>602</v>
      </c>
      <c r="C55" s="163">
        <f>D55</f>
        <v>44287</v>
      </c>
      <c r="D55" s="109">
        <f>D41</f>
        <v>44287</v>
      </c>
      <c r="E55" s="179">
        <f>F55</f>
        <v>44292</v>
      </c>
      <c r="F55" s="61">
        <f t="shared" si="5"/>
        <v>44292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223"/>
      <c r="C58" s="223"/>
      <c r="D58" s="223"/>
      <c r="E58" s="223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Caribe Navigator</v>
      </c>
      <c r="B63" s="90">
        <f>B10</f>
        <v>602</v>
      </c>
      <c r="C63" s="164">
        <f>D63</f>
        <v>44256</v>
      </c>
      <c r="D63" s="74">
        <f>D10</f>
        <v>44256</v>
      </c>
      <c r="E63" s="181">
        <f>F63</f>
        <v>44260</v>
      </c>
      <c r="F63" s="69">
        <f>D63+4</f>
        <v>44260</v>
      </c>
    </row>
    <row r="64" spans="1:6" ht="15" customHeight="1" x14ac:dyDescent="0.25">
      <c r="A64" s="224" t="str">
        <f>A12</f>
        <v>Caribe Navigator</v>
      </c>
      <c r="B64" s="225">
        <f>B12</f>
        <v>603</v>
      </c>
      <c r="C64" s="165">
        <f>D64</f>
        <v>44263</v>
      </c>
      <c r="D64" s="136">
        <f>D12</f>
        <v>44263</v>
      </c>
      <c r="E64" s="165">
        <f>F64</f>
        <v>44267</v>
      </c>
      <c r="F64" s="138">
        <f>D64+4</f>
        <v>44267</v>
      </c>
    </row>
    <row r="65" spans="1:7" ht="15" customHeight="1" x14ac:dyDescent="0.25">
      <c r="A65" s="89" t="str">
        <f>A14</f>
        <v>Caribe Navigator</v>
      </c>
      <c r="B65" s="90">
        <f>B14</f>
        <v>604</v>
      </c>
      <c r="C65" s="164">
        <f>D65</f>
        <v>44270</v>
      </c>
      <c r="D65" s="74">
        <f>D14</f>
        <v>44270</v>
      </c>
      <c r="E65" s="181">
        <f>F65</f>
        <v>44274</v>
      </c>
      <c r="F65" s="69">
        <f>D65+4</f>
        <v>44274</v>
      </c>
    </row>
    <row r="66" spans="1:7" ht="15" customHeight="1" x14ac:dyDescent="0.25">
      <c r="A66" s="65" t="str">
        <f>A16</f>
        <v>Caribe Navigator</v>
      </c>
      <c r="B66" s="66">
        <f>B16</f>
        <v>605</v>
      </c>
      <c r="C66" s="173">
        <f>D66</f>
        <v>44277</v>
      </c>
      <c r="D66" s="72">
        <f>D16</f>
        <v>44277</v>
      </c>
      <c r="E66" s="173">
        <f>F66</f>
        <v>44281</v>
      </c>
      <c r="F66" s="75">
        <f>D66+4</f>
        <v>44281</v>
      </c>
    </row>
    <row r="67" spans="1:7" ht="15" customHeight="1" x14ac:dyDescent="0.25">
      <c r="A67" s="128" t="str">
        <f>A18</f>
        <v>Caribe Navigator</v>
      </c>
      <c r="B67" s="129">
        <f>B18</f>
        <v>606</v>
      </c>
      <c r="C67" s="213">
        <f>D67</f>
        <v>44284</v>
      </c>
      <c r="D67" s="131">
        <f>D18</f>
        <v>44284</v>
      </c>
      <c r="E67" s="214">
        <f>F67</f>
        <v>44288</v>
      </c>
      <c r="F67" s="133">
        <f>D67+4</f>
        <v>44288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60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zoomScale="120" zoomScaleNormal="120"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44228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62</v>
      </c>
      <c r="B10" s="122">
        <v>598</v>
      </c>
      <c r="C10" s="153">
        <f t="shared" ref="C10:C19" si="0">D10</f>
        <v>44228</v>
      </c>
      <c r="D10" s="87">
        <v>44228</v>
      </c>
      <c r="E10" s="205">
        <f>F10</f>
        <v>44230</v>
      </c>
      <c r="F10" s="84">
        <f>D10+2</f>
        <v>44230</v>
      </c>
      <c r="I10" s="28"/>
      <c r="J10" s="29"/>
      <c r="K10" s="30"/>
    </row>
    <row r="11" spans="1:11" ht="15" customHeight="1" x14ac:dyDescent="0.25">
      <c r="A11" s="155" t="s">
        <v>61</v>
      </c>
      <c r="B11" s="156">
        <v>516</v>
      </c>
      <c r="C11" s="154">
        <f t="shared" si="0"/>
        <v>44231</v>
      </c>
      <c r="D11" s="157">
        <f>D10+3</f>
        <v>44231</v>
      </c>
      <c r="E11" s="184">
        <f t="shared" ref="E11:E19" si="1">F11</f>
        <v>44233</v>
      </c>
      <c r="F11" s="159">
        <f t="shared" ref="F11:F19" si="2">D11+2</f>
        <v>44233</v>
      </c>
      <c r="I11" s="28"/>
      <c r="J11" s="29"/>
      <c r="K11" s="30"/>
    </row>
    <row r="12" spans="1:11" ht="15" customHeight="1" x14ac:dyDescent="0.25">
      <c r="A12" s="81" t="s">
        <v>62</v>
      </c>
      <c r="B12" s="123">
        <f t="shared" ref="B12:B19" si="3">B10+1</f>
        <v>599</v>
      </c>
      <c r="C12" s="153">
        <f t="shared" si="0"/>
        <v>44235</v>
      </c>
      <c r="D12" s="84">
        <f t="shared" ref="D12:D19" si="4">D10+7</f>
        <v>44235</v>
      </c>
      <c r="E12" s="185">
        <f t="shared" si="1"/>
        <v>44237</v>
      </c>
      <c r="F12" s="84">
        <f t="shared" si="2"/>
        <v>44237</v>
      </c>
      <c r="I12" s="31"/>
      <c r="J12" s="29"/>
      <c r="K12" s="30"/>
    </row>
    <row r="13" spans="1:11" ht="15" customHeight="1" x14ac:dyDescent="0.25">
      <c r="A13" s="155" t="s">
        <v>61</v>
      </c>
      <c r="B13" s="160">
        <f t="shared" si="3"/>
        <v>517</v>
      </c>
      <c r="C13" s="154">
        <f t="shared" si="0"/>
        <v>44238</v>
      </c>
      <c r="D13" s="159">
        <f t="shared" si="4"/>
        <v>44238</v>
      </c>
      <c r="E13" s="174">
        <f t="shared" si="1"/>
        <v>44240</v>
      </c>
      <c r="F13" s="159">
        <f t="shared" si="2"/>
        <v>44240</v>
      </c>
      <c r="I13" s="31"/>
      <c r="J13" s="29"/>
      <c r="K13" s="30"/>
    </row>
    <row r="14" spans="1:11" ht="12.75" customHeight="1" x14ac:dyDescent="0.25">
      <c r="A14" s="81" t="s">
        <v>62</v>
      </c>
      <c r="B14" s="123">
        <f t="shared" si="3"/>
        <v>600</v>
      </c>
      <c r="C14" s="153">
        <f t="shared" si="0"/>
        <v>44242</v>
      </c>
      <c r="D14" s="84">
        <f t="shared" si="4"/>
        <v>44242</v>
      </c>
      <c r="E14" s="185">
        <f t="shared" si="1"/>
        <v>44244</v>
      </c>
      <c r="F14" s="84">
        <f t="shared" si="2"/>
        <v>44244</v>
      </c>
      <c r="I14" s="31"/>
      <c r="J14" s="29"/>
      <c r="K14" s="30"/>
    </row>
    <row r="15" spans="1:11" ht="15" customHeight="1" x14ac:dyDescent="0.25">
      <c r="A15" s="155" t="s">
        <v>61</v>
      </c>
      <c r="B15" s="160">
        <f t="shared" si="3"/>
        <v>518</v>
      </c>
      <c r="C15" s="154">
        <f t="shared" si="0"/>
        <v>44245</v>
      </c>
      <c r="D15" s="159">
        <f t="shared" si="4"/>
        <v>44245</v>
      </c>
      <c r="E15" s="174">
        <f t="shared" si="1"/>
        <v>44247</v>
      </c>
      <c r="F15" s="159">
        <f t="shared" si="2"/>
        <v>44247</v>
      </c>
      <c r="I15" s="31"/>
      <c r="J15" s="29"/>
      <c r="K15" s="30"/>
    </row>
    <row r="16" spans="1:11" ht="15" customHeight="1" x14ac:dyDescent="0.25">
      <c r="A16" s="81" t="s">
        <v>62</v>
      </c>
      <c r="B16" s="123">
        <f t="shared" si="3"/>
        <v>601</v>
      </c>
      <c r="C16" s="153">
        <f t="shared" si="0"/>
        <v>44249</v>
      </c>
      <c r="D16" s="84">
        <f t="shared" si="4"/>
        <v>44249</v>
      </c>
      <c r="E16" s="185">
        <f t="shared" si="1"/>
        <v>44251</v>
      </c>
      <c r="F16" s="84">
        <f t="shared" si="2"/>
        <v>44251</v>
      </c>
      <c r="I16" s="31"/>
      <c r="J16" s="29"/>
      <c r="K16" s="30"/>
    </row>
    <row r="17" spans="1:11" ht="15" customHeight="1" x14ac:dyDescent="0.25">
      <c r="A17" s="155" t="s">
        <v>61</v>
      </c>
      <c r="B17" s="160">
        <f t="shared" si="3"/>
        <v>519</v>
      </c>
      <c r="C17" s="154">
        <f t="shared" si="0"/>
        <v>44252</v>
      </c>
      <c r="D17" s="159">
        <f t="shared" si="4"/>
        <v>44252</v>
      </c>
      <c r="E17" s="174">
        <f t="shared" si="1"/>
        <v>44254</v>
      </c>
      <c r="F17" s="159">
        <f t="shared" si="2"/>
        <v>44254</v>
      </c>
      <c r="I17" s="31"/>
      <c r="J17" s="29"/>
      <c r="K17" s="30"/>
    </row>
    <row r="18" spans="1:11" ht="15" customHeight="1" x14ac:dyDescent="0.25">
      <c r="A18" s="81" t="s">
        <v>62</v>
      </c>
      <c r="B18" s="123">
        <f t="shared" si="3"/>
        <v>602</v>
      </c>
      <c r="C18" s="153">
        <f t="shared" si="0"/>
        <v>44256</v>
      </c>
      <c r="D18" s="84">
        <f t="shared" si="4"/>
        <v>44256</v>
      </c>
      <c r="E18" s="185">
        <f t="shared" si="1"/>
        <v>44258</v>
      </c>
      <c r="F18" s="84">
        <f t="shared" si="2"/>
        <v>44258</v>
      </c>
      <c r="I18" s="31"/>
      <c r="J18" s="29"/>
      <c r="K18" s="30"/>
    </row>
    <row r="19" spans="1:11" ht="15" customHeight="1" x14ac:dyDescent="0.25">
      <c r="A19" s="155" t="s">
        <v>61</v>
      </c>
      <c r="B19" s="160">
        <f t="shared" si="3"/>
        <v>520</v>
      </c>
      <c r="C19" s="154">
        <f t="shared" si="0"/>
        <v>44259</v>
      </c>
      <c r="D19" s="159">
        <f t="shared" si="4"/>
        <v>44259</v>
      </c>
      <c r="E19" s="174">
        <f t="shared" si="1"/>
        <v>44261</v>
      </c>
      <c r="F19" s="159">
        <f t="shared" si="2"/>
        <v>44261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222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144"/>
      <c r="B32" s="172"/>
      <c r="C32" s="145"/>
      <c r="D32" s="151"/>
      <c r="E32" s="182"/>
      <c r="F32" s="148"/>
    </row>
    <row r="33" spans="1:6" ht="15" customHeight="1" x14ac:dyDescent="0.25">
      <c r="A33" s="55" t="s">
        <v>53</v>
      </c>
      <c r="B33" s="52">
        <v>457</v>
      </c>
      <c r="C33" s="142">
        <f>D33</f>
        <v>44231</v>
      </c>
      <c r="D33" s="46">
        <f>D11</f>
        <v>44231</v>
      </c>
      <c r="E33" s="187">
        <f>F33</f>
        <v>44234</v>
      </c>
      <c r="F33" s="48">
        <f>D33+3</f>
        <v>44234</v>
      </c>
    </row>
    <row r="34" spans="1:6" ht="15" customHeight="1" x14ac:dyDescent="0.25">
      <c r="A34" s="144" t="str">
        <f>A12</f>
        <v>Caribe Navigator</v>
      </c>
      <c r="B34" s="172">
        <f>B12</f>
        <v>599</v>
      </c>
      <c r="C34" s="145">
        <f>C12</f>
        <v>44235</v>
      </c>
      <c r="D34" s="146">
        <f>D12</f>
        <v>44235</v>
      </c>
      <c r="E34" s="182">
        <f>F34</f>
        <v>44239</v>
      </c>
      <c r="F34" s="148">
        <f>D34+4</f>
        <v>44239</v>
      </c>
    </row>
    <row r="35" spans="1:6" ht="15" customHeight="1" x14ac:dyDescent="0.25">
      <c r="A35" s="55" t="s">
        <v>58</v>
      </c>
      <c r="B35" s="52">
        <v>595</v>
      </c>
      <c r="C35" s="142">
        <f>D35</f>
        <v>44238</v>
      </c>
      <c r="D35" s="48">
        <f>D33+7</f>
        <v>44238</v>
      </c>
      <c r="E35" s="187">
        <f>F35</f>
        <v>44241</v>
      </c>
      <c r="F35" s="48">
        <f>D35+3</f>
        <v>44241</v>
      </c>
    </row>
    <row r="36" spans="1:6" ht="15" customHeight="1" x14ac:dyDescent="0.25">
      <c r="A36" s="144"/>
      <c r="B36" s="172"/>
      <c r="C36" s="145"/>
      <c r="D36" s="146"/>
      <c r="E36" s="182"/>
      <c r="F36" s="148"/>
    </row>
    <row r="37" spans="1:6" ht="15" customHeight="1" x14ac:dyDescent="0.25">
      <c r="A37" s="55" t="s">
        <v>58</v>
      </c>
      <c r="B37" s="52">
        <v>596</v>
      </c>
      <c r="C37" s="142">
        <f>D37</f>
        <v>44245</v>
      </c>
      <c r="D37" s="48">
        <f>D35+7</f>
        <v>44245</v>
      </c>
      <c r="E37" s="187">
        <f>F37</f>
        <v>44248</v>
      </c>
      <c r="F37" s="48">
        <f>D37+3</f>
        <v>44248</v>
      </c>
    </row>
    <row r="38" spans="1:6" ht="15" customHeight="1" x14ac:dyDescent="0.25">
      <c r="A38" s="144" t="str">
        <f>A16</f>
        <v>Caribe Navigator</v>
      </c>
      <c r="B38" s="172">
        <f>B16</f>
        <v>601</v>
      </c>
      <c r="C38" s="145">
        <f>C16</f>
        <v>44249</v>
      </c>
      <c r="D38" s="146">
        <f>D16</f>
        <v>44249</v>
      </c>
      <c r="E38" s="182">
        <f>F38</f>
        <v>44253</v>
      </c>
      <c r="F38" s="148">
        <f>D38+4</f>
        <v>44253</v>
      </c>
    </row>
    <row r="39" spans="1:6" ht="15" customHeight="1" x14ac:dyDescent="0.25">
      <c r="A39" s="55" t="s">
        <v>58</v>
      </c>
      <c r="B39" s="52">
        <v>597</v>
      </c>
      <c r="C39" s="142">
        <f>D39</f>
        <v>44252</v>
      </c>
      <c r="D39" s="48">
        <f>D37+7</f>
        <v>44252</v>
      </c>
      <c r="E39" s="187">
        <f>F39</f>
        <v>44255</v>
      </c>
      <c r="F39" s="48">
        <f>D39+3</f>
        <v>44255</v>
      </c>
    </row>
    <row r="40" spans="1:6" ht="15" customHeight="1" x14ac:dyDescent="0.25">
      <c r="A40" s="144"/>
      <c r="B40" s="172"/>
      <c r="C40" s="145"/>
      <c r="D40" s="146"/>
      <c r="E40" s="182"/>
      <c r="F40" s="148"/>
    </row>
    <row r="41" spans="1:6" ht="15" customHeight="1" x14ac:dyDescent="0.25">
      <c r="A41" s="55" t="s">
        <v>58</v>
      </c>
      <c r="B41" s="52">
        <v>598</v>
      </c>
      <c r="C41" s="142">
        <f>D41</f>
        <v>44259</v>
      </c>
      <c r="D41" s="48">
        <f>D39+7</f>
        <v>44259</v>
      </c>
      <c r="E41" s="187">
        <f>F41</f>
        <v>44262</v>
      </c>
      <c r="F41" s="48">
        <f>D41+3</f>
        <v>44262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Jan Caribe</v>
      </c>
      <c r="B51" s="57">
        <f>B33</f>
        <v>457</v>
      </c>
      <c r="C51" s="161">
        <f>D51</f>
        <v>44231</v>
      </c>
      <c r="D51" s="59">
        <f>D33</f>
        <v>44231</v>
      </c>
      <c r="E51" s="179">
        <f>F51</f>
        <v>44236</v>
      </c>
      <c r="F51" s="61">
        <f>D51+5</f>
        <v>44236</v>
      </c>
    </row>
    <row r="52" spans="1:6" ht="15" customHeight="1" x14ac:dyDescent="0.25">
      <c r="A52" s="101" t="str">
        <f>A35</f>
        <v>Caribe Mariner</v>
      </c>
      <c r="B52" s="62">
        <f>B35</f>
        <v>595</v>
      </c>
      <c r="C52" s="162">
        <f>D52</f>
        <v>44238</v>
      </c>
      <c r="D52" s="103">
        <f>D35</f>
        <v>44238</v>
      </c>
      <c r="E52" s="162">
        <f>F52</f>
        <v>44243</v>
      </c>
      <c r="F52" s="103">
        <f t="shared" ref="F52:F55" si="5">D52+5</f>
        <v>44243</v>
      </c>
    </row>
    <row r="53" spans="1:6" ht="15" customHeight="1" x14ac:dyDescent="0.25">
      <c r="A53" s="105" t="str">
        <f>A37</f>
        <v>Caribe Mariner</v>
      </c>
      <c r="B53" s="104">
        <f>B37</f>
        <v>596</v>
      </c>
      <c r="C53" s="161">
        <f>D53</f>
        <v>44245</v>
      </c>
      <c r="D53" s="107">
        <f>D37</f>
        <v>44245</v>
      </c>
      <c r="E53" s="179">
        <f>F53</f>
        <v>44250</v>
      </c>
      <c r="F53" s="109">
        <f t="shared" si="5"/>
        <v>44250</v>
      </c>
    </row>
    <row r="54" spans="1:6" ht="15" customHeight="1" x14ac:dyDescent="0.25">
      <c r="A54" s="101" t="str">
        <f>A39</f>
        <v>Caribe Mariner</v>
      </c>
      <c r="B54" s="62">
        <f>B39</f>
        <v>597</v>
      </c>
      <c r="C54" s="162">
        <f>D54</f>
        <v>44252</v>
      </c>
      <c r="D54" s="103">
        <f>D39</f>
        <v>44252</v>
      </c>
      <c r="E54" s="162">
        <f>F54</f>
        <v>44257</v>
      </c>
      <c r="F54" s="103">
        <f t="shared" si="5"/>
        <v>44257</v>
      </c>
    </row>
    <row r="55" spans="1:6" ht="12.75" customHeight="1" x14ac:dyDescent="0.25">
      <c r="A55" s="105" t="str">
        <f>A41</f>
        <v>Caribe Mariner</v>
      </c>
      <c r="B55" s="104">
        <f>B41</f>
        <v>598</v>
      </c>
      <c r="C55" s="163">
        <f>D55</f>
        <v>44259</v>
      </c>
      <c r="D55" s="109">
        <f>D41</f>
        <v>44259</v>
      </c>
      <c r="E55" s="179">
        <f>F55</f>
        <v>44264</v>
      </c>
      <c r="F55" s="61">
        <f t="shared" si="5"/>
        <v>44264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222"/>
      <c r="C58" s="222"/>
      <c r="D58" s="222"/>
      <c r="E58" s="222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Caribe Navigator</v>
      </c>
      <c r="B63" s="90">
        <f>B10</f>
        <v>598</v>
      </c>
      <c r="C63" s="164">
        <f>D63</f>
        <v>44228</v>
      </c>
      <c r="D63" s="74">
        <f>D10</f>
        <v>44228</v>
      </c>
      <c r="E63" s="181">
        <f>F63</f>
        <v>44232</v>
      </c>
      <c r="F63" s="69">
        <f>D63+4</f>
        <v>44232</v>
      </c>
    </row>
    <row r="64" spans="1:6" ht="15" customHeight="1" x14ac:dyDescent="0.25">
      <c r="A64" s="224" t="str">
        <f>A12</f>
        <v>Caribe Navigator</v>
      </c>
      <c r="B64" s="225">
        <f>B12</f>
        <v>599</v>
      </c>
      <c r="C64" s="165">
        <f>D64</f>
        <v>44235</v>
      </c>
      <c r="D64" s="136">
        <f>D12</f>
        <v>44235</v>
      </c>
      <c r="E64" s="165">
        <f>F64</f>
        <v>44239</v>
      </c>
      <c r="F64" s="138">
        <f>D64+4</f>
        <v>44239</v>
      </c>
    </row>
    <row r="65" spans="1:7" ht="15" customHeight="1" x14ac:dyDescent="0.25">
      <c r="A65" s="89" t="str">
        <f>A14</f>
        <v>Caribe Navigator</v>
      </c>
      <c r="B65" s="90">
        <f>B14</f>
        <v>600</v>
      </c>
      <c r="C65" s="164">
        <f>D65</f>
        <v>44242</v>
      </c>
      <c r="D65" s="74">
        <f>D14</f>
        <v>44242</v>
      </c>
      <c r="E65" s="181">
        <f>F65</f>
        <v>44246</v>
      </c>
      <c r="F65" s="69">
        <f>D65+4</f>
        <v>44246</v>
      </c>
    </row>
    <row r="66" spans="1:7" ht="15" customHeight="1" x14ac:dyDescent="0.25">
      <c r="A66" s="226" t="str">
        <f>A16</f>
        <v>Caribe Navigator</v>
      </c>
      <c r="B66" s="227">
        <f>B16</f>
        <v>601</v>
      </c>
      <c r="C66" s="165">
        <f>D66</f>
        <v>44249</v>
      </c>
      <c r="D66" s="137">
        <f>D16</f>
        <v>44249</v>
      </c>
      <c r="E66" s="165">
        <f>F66</f>
        <v>44253</v>
      </c>
      <c r="F66" s="138">
        <f>D66+4</f>
        <v>44253</v>
      </c>
    </row>
    <row r="67" spans="1:7" ht="15" customHeight="1" x14ac:dyDescent="0.25">
      <c r="A67" s="89" t="str">
        <f>A18</f>
        <v>Caribe Navigator</v>
      </c>
      <c r="B67" s="90">
        <f>B18</f>
        <v>602</v>
      </c>
      <c r="C67" s="164">
        <f>D67</f>
        <v>44256</v>
      </c>
      <c r="D67" s="74">
        <f>D18</f>
        <v>44256</v>
      </c>
      <c r="E67" s="181">
        <f>F67</f>
        <v>44260</v>
      </c>
      <c r="F67" s="69">
        <f>D67+4</f>
        <v>44260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60</v>
      </c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zoomScale="120" zoomScaleNormal="120" workbookViewId="0">
      <selection activeCell="G67" sqref="G67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44197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62</v>
      </c>
      <c r="B10" s="122">
        <v>593</v>
      </c>
      <c r="C10" s="153">
        <f t="shared" ref="C10:C19" si="0">D10</f>
        <v>44193</v>
      </c>
      <c r="D10" s="87">
        <v>44193</v>
      </c>
      <c r="E10" s="205">
        <f>F10</f>
        <v>44195</v>
      </c>
      <c r="F10" s="84">
        <f>D10+2</f>
        <v>44195</v>
      </c>
      <c r="I10" s="28"/>
      <c r="J10" s="29"/>
      <c r="K10" s="30"/>
    </row>
    <row r="11" spans="1:11" ht="15" customHeight="1" x14ac:dyDescent="0.25">
      <c r="A11" s="155" t="s">
        <v>61</v>
      </c>
      <c r="B11" s="156">
        <v>511</v>
      </c>
      <c r="C11" s="154">
        <f t="shared" si="0"/>
        <v>44196</v>
      </c>
      <c r="D11" s="157">
        <v>44196</v>
      </c>
      <c r="E11" s="184">
        <f t="shared" ref="E11:E19" si="1">F11</f>
        <v>44198</v>
      </c>
      <c r="F11" s="159">
        <f t="shared" ref="F11:F19" si="2">D11+2</f>
        <v>44198</v>
      </c>
      <c r="I11" s="28"/>
      <c r="J11" s="29"/>
      <c r="K11" s="30"/>
    </row>
    <row r="12" spans="1:11" ht="15" customHeight="1" x14ac:dyDescent="0.25">
      <c r="A12" s="81" t="s">
        <v>62</v>
      </c>
      <c r="B12" s="123">
        <f t="shared" ref="B12:B19" si="3">B10+1</f>
        <v>594</v>
      </c>
      <c r="C12" s="153">
        <f t="shared" si="0"/>
        <v>44200</v>
      </c>
      <c r="D12" s="84">
        <f t="shared" ref="D12:D19" si="4">D10+7</f>
        <v>44200</v>
      </c>
      <c r="E12" s="185">
        <f t="shared" si="1"/>
        <v>44202</v>
      </c>
      <c r="F12" s="84">
        <f t="shared" si="2"/>
        <v>44202</v>
      </c>
      <c r="I12" s="31"/>
      <c r="J12" s="29"/>
      <c r="K12" s="30"/>
    </row>
    <row r="13" spans="1:11" ht="15" customHeight="1" x14ac:dyDescent="0.25">
      <c r="A13" s="155" t="s">
        <v>61</v>
      </c>
      <c r="B13" s="160">
        <f t="shared" si="3"/>
        <v>512</v>
      </c>
      <c r="C13" s="184">
        <f t="shared" si="0"/>
        <v>44203</v>
      </c>
      <c r="D13" s="159">
        <f t="shared" si="4"/>
        <v>44203</v>
      </c>
      <c r="E13" s="174">
        <f t="shared" si="1"/>
        <v>44205</v>
      </c>
      <c r="F13" s="159">
        <f t="shared" si="2"/>
        <v>44205</v>
      </c>
      <c r="I13" s="31"/>
      <c r="J13" s="29"/>
      <c r="K13" s="30"/>
    </row>
    <row r="14" spans="1:11" ht="12.75" customHeight="1" x14ac:dyDescent="0.25">
      <c r="A14" s="81" t="s">
        <v>62</v>
      </c>
      <c r="B14" s="123">
        <f t="shared" si="3"/>
        <v>595</v>
      </c>
      <c r="C14" s="153">
        <f t="shared" si="0"/>
        <v>44207</v>
      </c>
      <c r="D14" s="84">
        <f t="shared" si="4"/>
        <v>44207</v>
      </c>
      <c r="E14" s="185">
        <f t="shared" si="1"/>
        <v>44209</v>
      </c>
      <c r="F14" s="84">
        <f t="shared" si="2"/>
        <v>44209</v>
      </c>
      <c r="I14" s="31"/>
      <c r="J14" s="29"/>
      <c r="K14" s="30"/>
    </row>
    <row r="15" spans="1:11" ht="15" customHeight="1" x14ac:dyDescent="0.25">
      <c r="A15" s="155" t="s">
        <v>61</v>
      </c>
      <c r="B15" s="160">
        <f t="shared" si="3"/>
        <v>513</v>
      </c>
      <c r="C15" s="154">
        <f t="shared" si="0"/>
        <v>44210</v>
      </c>
      <c r="D15" s="159">
        <f t="shared" si="4"/>
        <v>44210</v>
      </c>
      <c r="E15" s="174">
        <f t="shared" si="1"/>
        <v>44212</v>
      </c>
      <c r="F15" s="159">
        <f t="shared" si="2"/>
        <v>44212</v>
      </c>
      <c r="I15" s="31"/>
      <c r="J15" s="29"/>
      <c r="K15" s="30"/>
    </row>
    <row r="16" spans="1:11" ht="15" customHeight="1" x14ac:dyDescent="0.25">
      <c r="A16" s="81" t="s">
        <v>62</v>
      </c>
      <c r="B16" s="123">
        <f t="shared" si="3"/>
        <v>596</v>
      </c>
      <c r="C16" s="186">
        <f t="shared" si="0"/>
        <v>44214</v>
      </c>
      <c r="D16" s="84">
        <f t="shared" si="4"/>
        <v>44214</v>
      </c>
      <c r="E16" s="185">
        <f t="shared" si="1"/>
        <v>44216</v>
      </c>
      <c r="F16" s="84">
        <f t="shared" si="2"/>
        <v>44216</v>
      </c>
      <c r="I16" s="31"/>
      <c r="J16" s="29"/>
      <c r="K16" s="30"/>
    </row>
    <row r="17" spans="1:11" ht="15" customHeight="1" x14ac:dyDescent="0.25">
      <c r="A17" s="155" t="s">
        <v>61</v>
      </c>
      <c r="B17" s="160">
        <f t="shared" si="3"/>
        <v>514</v>
      </c>
      <c r="C17" s="174">
        <f t="shared" si="0"/>
        <v>44217</v>
      </c>
      <c r="D17" s="159">
        <f t="shared" si="4"/>
        <v>44217</v>
      </c>
      <c r="E17" s="174">
        <f t="shared" si="1"/>
        <v>44219</v>
      </c>
      <c r="F17" s="159">
        <f t="shared" si="2"/>
        <v>44219</v>
      </c>
      <c r="I17" s="31"/>
      <c r="J17" s="29"/>
      <c r="K17" s="30"/>
    </row>
    <row r="18" spans="1:11" ht="15" customHeight="1" x14ac:dyDescent="0.25">
      <c r="A18" s="81" t="s">
        <v>62</v>
      </c>
      <c r="B18" s="123">
        <f t="shared" si="3"/>
        <v>597</v>
      </c>
      <c r="C18" s="186">
        <f t="shared" si="0"/>
        <v>44221</v>
      </c>
      <c r="D18" s="84">
        <f t="shared" si="4"/>
        <v>44221</v>
      </c>
      <c r="E18" s="185">
        <f t="shared" si="1"/>
        <v>44223</v>
      </c>
      <c r="F18" s="84">
        <f t="shared" si="2"/>
        <v>44223</v>
      </c>
      <c r="I18" s="31"/>
      <c r="J18" s="29"/>
      <c r="K18" s="30"/>
    </row>
    <row r="19" spans="1:11" ht="15" customHeight="1" x14ac:dyDescent="0.25">
      <c r="A19" s="155" t="s">
        <v>61</v>
      </c>
      <c r="B19" s="160">
        <f t="shared" si="3"/>
        <v>515</v>
      </c>
      <c r="C19" s="154">
        <f t="shared" si="0"/>
        <v>44224</v>
      </c>
      <c r="D19" s="159">
        <f t="shared" si="4"/>
        <v>44224</v>
      </c>
      <c r="E19" s="174">
        <f t="shared" si="1"/>
        <v>44226</v>
      </c>
      <c r="F19" s="159">
        <f t="shared" si="2"/>
        <v>44226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215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144"/>
      <c r="B32" s="172"/>
      <c r="C32" s="145"/>
      <c r="D32" s="151"/>
      <c r="E32" s="182"/>
      <c r="F32" s="148"/>
    </row>
    <row r="33" spans="1:6" ht="15" customHeight="1" x14ac:dyDescent="0.25">
      <c r="A33" s="55" t="s">
        <v>58</v>
      </c>
      <c r="B33" s="52">
        <v>592</v>
      </c>
      <c r="C33" s="142">
        <f>D33</f>
        <v>44195</v>
      </c>
      <c r="D33" s="46">
        <f>D11-1</f>
        <v>44195</v>
      </c>
      <c r="E33" s="187">
        <f>F33</f>
        <v>44198</v>
      </c>
      <c r="F33" s="48">
        <f>D33+3</f>
        <v>44198</v>
      </c>
    </row>
    <row r="34" spans="1:6" ht="15" customHeight="1" x14ac:dyDescent="0.25">
      <c r="A34" s="206"/>
      <c r="B34" s="207"/>
      <c r="C34" s="208"/>
      <c r="D34" s="209"/>
      <c r="E34" s="210"/>
      <c r="F34" s="211"/>
    </row>
    <row r="35" spans="1:6" ht="15" customHeight="1" x14ac:dyDescent="0.25">
      <c r="A35" s="55" t="s">
        <v>53</v>
      </c>
      <c r="B35" s="52">
        <v>455</v>
      </c>
      <c r="C35" s="142">
        <f>D35</f>
        <v>44203</v>
      </c>
      <c r="D35" s="48">
        <f>D33+8</f>
        <v>44203</v>
      </c>
      <c r="E35" s="187">
        <f>F35</f>
        <v>44206</v>
      </c>
      <c r="F35" s="48">
        <f>D35+3</f>
        <v>44206</v>
      </c>
    </row>
    <row r="36" spans="1:6" ht="15" customHeight="1" x14ac:dyDescent="0.25">
      <c r="A36" s="144"/>
      <c r="B36" s="172"/>
      <c r="C36" s="145"/>
      <c r="D36" s="146"/>
      <c r="E36" s="182"/>
      <c r="F36" s="148"/>
    </row>
    <row r="37" spans="1:6" ht="15" customHeight="1" x14ac:dyDescent="0.25">
      <c r="A37" s="55" t="s">
        <v>58</v>
      </c>
      <c r="B37" s="52">
        <v>593</v>
      </c>
      <c r="C37" s="142">
        <f>D37</f>
        <v>44210</v>
      </c>
      <c r="D37" s="48">
        <f>D35+7</f>
        <v>44210</v>
      </c>
      <c r="E37" s="187">
        <f>F37</f>
        <v>44213</v>
      </c>
      <c r="F37" s="48">
        <f>D37+3</f>
        <v>44213</v>
      </c>
    </row>
    <row r="38" spans="1:6" ht="15" customHeight="1" x14ac:dyDescent="0.25">
      <c r="A38" s="206"/>
      <c r="B38" s="207"/>
      <c r="C38" s="208"/>
      <c r="D38" s="209"/>
      <c r="E38" s="210"/>
      <c r="F38" s="211"/>
    </row>
    <row r="39" spans="1:6" ht="15" customHeight="1" x14ac:dyDescent="0.25">
      <c r="A39" s="55" t="s">
        <v>53</v>
      </c>
      <c r="B39" s="52">
        <v>456</v>
      </c>
      <c r="C39" s="142">
        <f>D39</f>
        <v>44217</v>
      </c>
      <c r="D39" s="48">
        <f>D37+7</f>
        <v>44217</v>
      </c>
      <c r="E39" s="187">
        <f>F39</f>
        <v>44220</v>
      </c>
      <c r="F39" s="48">
        <f>D39+3</f>
        <v>44220</v>
      </c>
    </row>
    <row r="40" spans="1:6" ht="15" customHeight="1" x14ac:dyDescent="0.25">
      <c r="A40" s="144"/>
      <c r="B40" s="172"/>
      <c r="C40" s="145"/>
      <c r="D40" s="146"/>
      <c r="E40" s="182"/>
      <c r="F40" s="148"/>
    </row>
    <row r="41" spans="1:6" ht="15" customHeight="1" x14ac:dyDescent="0.25">
      <c r="A41" s="55" t="s">
        <v>58</v>
      </c>
      <c r="B41" s="52">
        <v>594</v>
      </c>
      <c r="C41" s="142">
        <f>D41</f>
        <v>44224</v>
      </c>
      <c r="D41" s="48">
        <f>D39+7</f>
        <v>44224</v>
      </c>
      <c r="E41" s="187">
        <f>F41</f>
        <v>44227</v>
      </c>
      <c r="F41" s="48">
        <f>D41+3</f>
        <v>44227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Caribe Mariner</v>
      </c>
      <c r="B51" s="57">
        <f>B33</f>
        <v>592</v>
      </c>
      <c r="C51" s="161">
        <f>D51</f>
        <v>44195</v>
      </c>
      <c r="D51" s="59">
        <f>D33</f>
        <v>44195</v>
      </c>
      <c r="E51" s="179">
        <f>F51</f>
        <v>44200</v>
      </c>
      <c r="F51" s="61">
        <f>D51+5</f>
        <v>44200</v>
      </c>
    </row>
    <row r="52" spans="1:6" ht="15" customHeight="1" x14ac:dyDescent="0.25">
      <c r="A52" s="101" t="str">
        <f>A35</f>
        <v>Jan Caribe</v>
      </c>
      <c r="B52" s="62">
        <f>B35</f>
        <v>455</v>
      </c>
      <c r="C52" s="162">
        <f>D52</f>
        <v>44203</v>
      </c>
      <c r="D52" s="103">
        <f>D35</f>
        <v>44203</v>
      </c>
      <c r="E52" s="162">
        <f>F52</f>
        <v>44208</v>
      </c>
      <c r="F52" s="103">
        <f t="shared" ref="F52:F55" si="5">D52+5</f>
        <v>44208</v>
      </c>
    </row>
    <row r="53" spans="1:6" ht="15" customHeight="1" x14ac:dyDescent="0.25">
      <c r="A53" s="105" t="str">
        <f>A37</f>
        <v>Caribe Mariner</v>
      </c>
      <c r="B53" s="104">
        <f>B37</f>
        <v>593</v>
      </c>
      <c r="C53" s="161">
        <f>D53</f>
        <v>44210</v>
      </c>
      <c r="D53" s="107">
        <f>D37</f>
        <v>44210</v>
      </c>
      <c r="E53" s="179">
        <f>F53</f>
        <v>44215</v>
      </c>
      <c r="F53" s="109">
        <f t="shared" si="5"/>
        <v>44215</v>
      </c>
    </row>
    <row r="54" spans="1:6" ht="15" customHeight="1" x14ac:dyDescent="0.25">
      <c r="A54" s="101" t="str">
        <f>A39</f>
        <v>Jan Caribe</v>
      </c>
      <c r="B54" s="62">
        <f>B39</f>
        <v>456</v>
      </c>
      <c r="C54" s="162">
        <f>D54</f>
        <v>44217</v>
      </c>
      <c r="D54" s="103">
        <f>D39</f>
        <v>44217</v>
      </c>
      <c r="E54" s="162">
        <f>F54</f>
        <v>44222</v>
      </c>
      <c r="F54" s="103">
        <f t="shared" si="5"/>
        <v>44222</v>
      </c>
    </row>
    <row r="55" spans="1:6" ht="12.75" customHeight="1" x14ac:dyDescent="0.25">
      <c r="A55" s="105" t="str">
        <f>A41</f>
        <v>Caribe Mariner</v>
      </c>
      <c r="B55" s="104">
        <f>B41</f>
        <v>594</v>
      </c>
      <c r="C55" s="163">
        <f>D55</f>
        <v>44224</v>
      </c>
      <c r="D55" s="109">
        <f>D41</f>
        <v>44224</v>
      </c>
      <c r="E55" s="179">
        <f>F55</f>
        <v>44229</v>
      </c>
      <c r="F55" s="61">
        <f t="shared" si="5"/>
        <v>44229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215"/>
      <c r="C58" s="215"/>
      <c r="D58" s="215"/>
      <c r="E58" s="215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216" t="str">
        <f>A10</f>
        <v>Caribe Navigator</v>
      </c>
      <c r="B63" s="217">
        <f>B10</f>
        <v>593</v>
      </c>
      <c r="C63" s="218">
        <f>D63</f>
        <v>44193</v>
      </c>
      <c r="D63" s="219">
        <f>D10</f>
        <v>44193</v>
      </c>
      <c r="E63" s="220">
        <f>F63</f>
        <v>44197</v>
      </c>
      <c r="F63" s="221">
        <f>D63+4</f>
        <v>44197</v>
      </c>
    </row>
    <row r="64" spans="1:6" ht="15" customHeight="1" x14ac:dyDescent="0.25">
      <c r="A64" s="63" t="str">
        <f>A12</f>
        <v>Caribe Navigator</v>
      </c>
      <c r="B64" s="64">
        <f>B12</f>
        <v>594</v>
      </c>
      <c r="C64" s="173">
        <f>D64</f>
        <v>44200</v>
      </c>
      <c r="D64" s="71">
        <f>D12</f>
        <v>44200</v>
      </c>
      <c r="E64" s="173">
        <f>F64</f>
        <v>44204</v>
      </c>
      <c r="F64" s="75">
        <f>D64+4</f>
        <v>44204</v>
      </c>
    </row>
    <row r="65" spans="1:7" ht="15" customHeight="1" x14ac:dyDescent="0.25">
      <c r="A65" s="89" t="str">
        <f>A14</f>
        <v>Caribe Navigator</v>
      </c>
      <c r="B65" s="90">
        <f>B14</f>
        <v>595</v>
      </c>
      <c r="C65" s="164">
        <f>D65</f>
        <v>44207</v>
      </c>
      <c r="D65" s="74">
        <f>D14</f>
        <v>44207</v>
      </c>
      <c r="E65" s="181">
        <f>F65</f>
        <v>44211</v>
      </c>
      <c r="F65" s="69">
        <f>D65+4</f>
        <v>44211</v>
      </c>
    </row>
    <row r="66" spans="1:7" ht="15" customHeight="1" x14ac:dyDescent="0.25">
      <c r="A66" s="65" t="str">
        <f>A16</f>
        <v>Caribe Navigator</v>
      </c>
      <c r="B66" s="66">
        <f>B16</f>
        <v>596</v>
      </c>
      <c r="C66" s="173">
        <f>D66</f>
        <v>44214</v>
      </c>
      <c r="D66" s="72">
        <f>D16</f>
        <v>44214</v>
      </c>
      <c r="E66" s="173">
        <f>F66</f>
        <v>44218</v>
      </c>
      <c r="F66" s="75">
        <f>D66+4</f>
        <v>44218</v>
      </c>
    </row>
    <row r="67" spans="1:7" ht="15" customHeight="1" x14ac:dyDescent="0.25">
      <c r="A67" s="128" t="str">
        <f>A18</f>
        <v>Caribe Navigator</v>
      </c>
      <c r="B67" s="129">
        <f>B18</f>
        <v>597</v>
      </c>
      <c r="C67" s="213">
        <f>D67</f>
        <v>44221</v>
      </c>
      <c r="D67" s="131">
        <f>D18</f>
        <v>44221</v>
      </c>
      <c r="E67" s="214">
        <f>F67</f>
        <v>44225</v>
      </c>
      <c r="F67" s="133">
        <f>D67+4</f>
        <v>44225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60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zoomScale="120" zoomScaleNormal="120"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44166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62</v>
      </c>
      <c r="B10" s="122">
        <v>589</v>
      </c>
      <c r="C10" s="153">
        <f t="shared" ref="C10:C19" si="0">D10</f>
        <v>44165</v>
      </c>
      <c r="D10" s="87">
        <v>44165</v>
      </c>
      <c r="E10" s="205">
        <f>F10</f>
        <v>44167</v>
      </c>
      <c r="F10" s="84">
        <f>D10+2</f>
        <v>44167</v>
      </c>
      <c r="I10" s="28"/>
      <c r="J10" s="29"/>
      <c r="K10" s="30"/>
    </row>
    <row r="11" spans="1:11" ht="15" customHeight="1" x14ac:dyDescent="0.25">
      <c r="A11" s="155" t="s">
        <v>61</v>
      </c>
      <c r="B11" s="156">
        <v>507</v>
      </c>
      <c r="C11" s="154">
        <f t="shared" si="0"/>
        <v>44168</v>
      </c>
      <c r="D11" s="157">
        <v>44168</v>
      </c>
      <c r="E11" s="184">
        <f t="shared" ref="E11:E19" si="1">F11</f>
        <v>44170</v>
      </c>
      <c r="F11" s="159">
        <f t="shared" ref="F11:F19" si="2">D11+2</f>
        <v>44170</v>
      </c>
      <c r="I11" s="28"/>
      <c r="J11" s="29"/>
      <c r="K11" s="30"/>
    </row>
    <row r="12" spans="1:11" ht="15" customHeight="1" x14ac:dyDescent="0.25">
      <c r="A12" s="81" t="s">
        <v>62</v>
      </c>
      <c r="B12" s="123">
        <f t="shared" ref="B12:B19" si="3">B10+1</f>
        <v>590</v>
      </c>
      <c r="C12" s="153">
        <f t="shared" si="0"/>
        <v>44172</v>
      </c>
      <c r="D12" s="84">
        <f t="shared" ref="D12:D19" si="4">D10+7</f>
        <v>44172</v>
      </c>
      <c r="E12" s="185">
        <f t="shared" si="1"/>
        <v>44174</v>
      </c>
      <c r="F12" s="84">
        <f t="shared" si="2"/>
        <v>44174</v>
      </c>
      <c r="I12" s="31"/>
      <c r="J12" s="29"/>
      <c r="K12" s="30"/>
    </row>
    <row r="13" spans="1:11" ht="15" customHeight="1" x14ac:dyDescent="0.25">
      <c r="A13" s="155" t="s">
        <v>61</v>
      </c>
      <c r="B13" s="160">
        <f t="shared" si="3"/>
        <v>508</v>
      </c>
      <c r="C13" s="184">
        <f t="shared" si="0"/>
        <v>44175</v>
      </c>
      <c r="D13" s="159">
        <f t="shared" si="4"/>
        <v>44175</v>
      </c>
      <c r="E13" s="174">
        <f t="shared" si="1"/>
        <v>44177</v>
      </c>
      <c r="F13" s="159">
        <f t="shared" si="2"/>
        <v>44177</v>
      </c>
      <c r="I13" s="31"/>
      <c r="J13" s="29"/>
      <c r="K13" s="30"/>
    </row>
    <row r="14" spans="1:11" ht="12.75" customHeight="1" x14ac:dyDescent="0.25">
      <c r="A14" s="81" t="s">
        <v>62</v>
      </c>
      <c r="B14" s="123">
        <f t="shared" si="3"/>
        <v>591</v>
      </c>
      <c r="C14" s="153">
        <f t="shared" si="0"/>
        <v>44179</v>
      </c>
      <c r="D14" s="84">
        <f t="shared" si="4"/>
        <v>44179</v>
      </c>
      <c r="E14" s="185">
        <f t="shared" si="1"/>
        <v>44181</v>
      </c>
      <c r="F14" s="84">
        <f t="shared" si="2"/>
        <v>44181</v>
      </c>
      <c r="I14" s="31"/>
      <c r="J14" s="29"/>
      <c r="K14" s="30"/>
    </row>
    <row r="15" spans="1:11" ht="15" customHeight="1" x14ac:dyDescent="0.25">
      <c r="A15" s="155" t="s">
        <v>61</v>
      </c>
      <c r="B15" s="160">
        <f t="shared" si="3"/>
        <v>509</v>
      </c>
      <c r="C15" s="154">
        <f t="shared" si="0"/>
        <v>44182</v>
      </c>
      <c r="D15" s="159">
        <f t="shared" si="4"/>
        <v>44182</v>
      </c>
      <c r="E15" s="174">
        <f t="shared" si="1"/>
        <v>44184</v>
      </c>
      <c r="F15" s="159">
        <f t="shared" si="2"/>
        <v>44184</v>
      </c>
      <c r="I15" s="31"/>
      <c r="J15" s="29"/>
      <c r="K15" s="30"/>
    </row>
    <row r="16" spans="1:11" ht="15" customHeight="1" x14ac:dyDescent="0.25">
      <c r="A16" s="81" t="s">
        <v>62</v>
      </c>
      <c r="B16" s="123">
        <f t="shared" si="3"/>
        <v>592</v>
      </c>
      <c r="C16" s="186">
        <f t="shared" si="0"/>
        <v>44186</v>
      </c>
      <c r="D16" s="84">
        <f t="shared" si="4"/>
        <v>44186</v>
      </c>
      <c r="E16" s="185">
        <f t="shared" si="1"/>
        <v>44188</v>
      </c>
      <c r="F16" s="84">
        <f t="shared" si="2"/>
        <v>44188</v>
      </c>
      <c r="I16" s="31"/>
      <c r="J16" s="29"/>
      <c r="K16" s="30"/>
    </row>
    <row r="17" spans="1:11" ht="15" customHeight="1" x14ac:dyDescent="0.25">
      <c r="A17" s="155" t="s">
        <v>61</v>
      </c>
      <c r="B17" s="160">
        <f t="shared" si="3"/>
        <v>510</v>
      </c>
      <c r="C17" s="174">
        <f t="shared" si="0"/>
        <v>44189</v>
      </c>
      <c r="D17" s="159">
        <f t="shared" si="4"/>
        <v>44189</v>
      </c>
      <c r="E17" s="174">
        <f t="shared" si="1"/>
        <v>44191</v>
      </c>
      <c r="F17" s="159">
        <f t="shared" si="2"/>
        <v>44191</v>
      </c>
      <c r="I17" s="31"/>
      <c r="J17" s="29"/>
      <c r="K17" s="30"/>
    </row>
    <row r="18" spans="1:11" ht="15" customHeight="1" x14ac:dyDescent="0.25">
      <c r="A18" s="81" t="s">
        <v>62</v>
      </c>
      <c r="B18" s="123">
        <f t="shared" si="3"/>
        <v>593</v>
      </c>
      <c r="C18" s="186">
        <f t="shared" si="0"/>
        <v>44193</v>
      </c>
      <c r="D18" s="84">
        <f t="shared" si="4"/>
        <v>44193</v>
      </c>
      <c r="E18" s="185">
        <f t="shared" si="1"/>
        <v>44195</v>
      </c>
      <c r="F18" s="84">
        <f t="shared" si="2"/>
        <v>44195</v>
      </c>
      <c r="I18" s="31"/>
      <c r="J18" s="29"/>
      <c r="K18" s="30"/>
    </row>
    <row r="19" spans="1:11" ht="15" customHeight="1" x14ac:dyDescent="0.25">
      <c r="A19" s="155" t="s">
        <v>61</v>
      </c>
      <c r="B19" s="160">
        <f t="shared" si="3"/>
        <v>511</v>
      </c>
      <c r="C19" s="154">
        <f t="shared" si="0"/>
        <v>44196</v>
      </c>
      <c r="D19" s="159">
        <f t="shared" si="4"/>
        <v>44196</v>
      </c>
      <c r="E19" s="174">
        <f t="shared" si="1"/>
        <v>44198</v>
      </c>
      <c r="F19" s="159">
        <f t="shared" si="2"/>
        <v>44198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83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144"/>
      <c r="B32" s="172"/>
      <c r="C32" s="145"/>
      <c r="D32" s="151"/>
      <c r="E32" s="182"/>
      <c r="F32" s="148"/>
    </row>
    <row r="33" spans="1:6" ht="15" customHeight="1" x14ac:dyDescent="0.25">
      <c r="A33" s="55" t="s">
        <v>58</v>
      </c>
      <c r="B33" s="52">
        <v>589</v>
      </c>
      <c r="C33" s="142">
        <f>D33</f>
        <v>44168</v>
      </c>
      <c r="D33" s="46">
        <v>44168</v>
      </c>
      <c r="E33" s="187">
        <f>F33</f>
        <v>44171</v>
      </c>
      <c r="F33" s="48">
        <f>D33+3</f>
        <v>44171</v>
      </c>
    </row>
    <row r="34" spans="1:6" ht="15" customHeight="1" x14ac:dyDescent="0.25">
      <c r="A34" s="206" t="s">
        <v>53</v>
      </c>
      <c r="B34" s="207">
        <v>452</v>
      </c>
      <c r="C34" s="208">
        <f>D34</f>
        <v>44173</v>
      </c>
      <c r="D34" s="209">
        <v>44173</v>
      </c>
      <c r="E34" s="210">
        <f>F34</f>
        <v>44177</v>
      </c>
      <c r="F34" s="211">
        <f>D34+4</f>
        <v>44177</v>
      </c>
    </row>
    <row r="35" spans="1:6" ht="15" customHeight="1" x14ac:dyDescent="0.25">
      <c r="A35" s="55" t="s">
        <v>58</v>
      </c>
      <c r="B35" s="52">
        <f>B33+1</f>
        <v>590</v>
      </c>
      <c r="C35" s="142">
        <f>D35</f>
        <v>44175</v>
      </c>
      <c r="D35" s="48">
        <f>D33+7</f>
        <v>44175</v>
      </c>
      <c r="E35" s="187">
        <f>F35</f>
        <v>44178</v>
      </c>
      <c r="F35" s="48">
        <f>D35+3</f>
        <v>44178</v>
      </c>
    </row>
    <row r="36" spans="1:6" ht="15" customHeight="1" x14ac:dyDescent="0.25">
      <c r="A36" s="144"/>
      <c r="B36" s="172"/>
      <c r="C36" s="145"/>
      <c r="D36" s="146"/>
      <c r="E36" s="182"/>
      <c r="F36" s="148"/>
    </row>
    <row r="37" spans="1:6" ht="15" customHeight="1" x14ac:dyDescent="0.25">
      <c r="A37" s="55" t="s">
        <v>58</v>
      </c>
      <c r="B37" s="52">
        <f>B35+1</f>
        <v>591</v>
      </c>
      <c r="C37" s="142">
        <f>D37</f>
        <v>44182</v>
      </c>
      <c r="D37" s="48">
        <f>D35+7</f>
        <v>44182</v>
      </c>
      <c r="E37" s="187">
        <f>F37</f>
        <v>44185</v>
      </c>
      <c r="F37" s="48">
        <f>D37+3</f>
        <v>44185</v>
      </c>
    </row>
    <row r="38" spans="1:6" ht="15" customHeight="1" x14ac:dyDescent="0.25">
      <c r="A38" s="206" t="s">
        <v>53</v>
      </c>
      <c r="B38" s="207">
        <v>453</v>
      </c>
      <c r="C38" s="208">
        <f>D38</f>
        <v>44187</v>
      </c>
      <c r="D38" s="209">
        <v>44187</v>
      </c>
      <c r="E38" s="210">
        <f>F38</f>
        <v>44192</v>
      </c>
      <c r="F38" s="211">
        <f>D38+5</f>
        <v>44192</v>
      </c>
    </row>
    <row r="39" spans="1:6" ht="15" customHeight="1" x14ac:dyDescent="0.25">
      <c r="A39" s="55" t="s">
        <v>53</v>
      </c>
      <c r="B39" s="52">
        <v>454</v>
      </c>
      <c r="C39" s="142">
        <f>D39</f>
        <v>44188</v>
      </c>
      <c r="D39" s="48">
        <v>44188</v>
      </c>
      <c r="E39" s="187">
        <f>F39</f>
        <v>44191</v>
      </c>
      <c r="F39" s="48">
        <f>D39+3</f>
        <v>44191</v>
      </c>
    </row>
    <row r="40" spans="1:6" ht="15" customHeight="1" x14ac:dyDescent="0.25">
      <c r="A40" s="144"/>
      <c r="B40" s="172"/>
      <c r="C40" s="145"/>
      <c r="D40" s="146"/>
      <c r="E40" s="182"/>
      <c r="F40" s="148"/>
    </row>
    <row r="41" spans="1:6" ht="15" customHeight="1" x14ac:dyDescent="0.25">
      <c r="A41" s="55" t="s">
        <v>58</v>
      </c>
      <c r="B41" s="52">
        <v>592</v>
      </c>
      <c r="C41" s="142">
        <f>D41</f>
        <v>44195</v>
      </c>
      <c r="D41" s="48">
        <f>D39+7</f>
        <v>44195</v>
      </c>
      <c r="E41" s="187">
        <f>F41</f>
        <v>44198</v>
      </c>
      <c r="F41" s="48">
        <f>D41+3</f>
        <v>44198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">
        <v>53</v>
      </c>
      <c r="B51" s="57">
        <v>452</v>
      </c>
      <c r="C51" s="161">
        <f>D51</f>
        <v>44171</v>
      </c>
      <c r="D51" s="59">
        <v>44171</v>
      </c>
      <c r="E51" s="179">
        <f>F51</f>
        <v>44176</v>
      </c>
      <c r="F51" s="61">
        <f>D51+5</f>
        <v>44176</v>
      </c>
    </row>
    <row r="52" spans="1:6" ht="15" customHeight="1" x14ac:dyDescent="0.25">
      <c r="A52" s="101" t="s">
        <v>53</v>
      </c>
      <c r="B52" s="62">
        <v>453</v>
      </c>
      <c r="C52" s="162">
        <f>D52</f>
        <v>44178</v>
      </c>
      <c r="D52" s="103">
        <v>44178</v>
      </c>
      <c r="E52" s="162">
        <f>F52</f>
        <v>44183</v>
      </c>
      <c r="F52" s="103">
        <f t="shared" ref="F52:F55" si="5">D52+5</f>
        <v>44183</v>
      </c>
    </row>
    <row r="53" spans="1:6" ht="15" customHeight="1" x14ac:dyDescent="0.25">
      <c r="A53" s="105" t="str">
        <f>A37</f>
        <v>Caribe Mariner</v>
      </c>
      <c r="B53" s="104">
        <f>B37</f>
        <v>591</v>
      </c>
      <c r="C53" s="161">
        <f>D53</f>
        <v>44182</v>
      </c>
      <c r="D53" s="107">
        <f>D37</f>
        <v>44182</v>
      </c>
      <c r="E53" s="179">
        <f>F53</f>
        <v>44187</v>
      </c>
      <c r="F53" s="109">
        <f t="shared" si="5"/>
        <v>44187</v>
      </c>
    </row>
    <row r="54" spans="1:6" ht="15" customHeight="1" x14ac:dyDescent="0.25">
      <c r="A54" s="101" t="str">
        <f>A39</f>
        <v>Jan Caribe</v>
      </c>
      <c r="B54" s="62">
        <f>B39</f>
        <v>454</v>
      </c>
      <c r="C54" s="162">
        <f>D54</f>
        <v>44188</v>
      </c>
      <c r="D54" s="103">
        <f>D39</f>
        <v>44188</v>
      </c>
      <c r="E54" s="162">
        <f>F54</f>
        <v>44193</v>
      </c>
      <c r="F54" s="103">
        <f t="shared" si="5"/>
        <v>44193</v>
      </c>
    </row>
    <row r="55" spans="1:6" ht="12.75" customHeight="1" x14ac:dyDescent="0.25">
      <c r="A55" s="105" t="str">
        <f>A41</f>
        <v>Caribe Mariner</v>
      </c>
      <c r="B55" s="104">
        <f>B41</f>
        <v>592</v>
      </c>
      <c r="C55" s="163">
        <f>D55</f>
        <v>44195</v>
      </c>
      <c r="D55" s="109">
        <f>D41</f>
        <v>44195</v>
      </c>
      <c r="E55" s="179">
        <f>F55</f>
        <v>44200</v>
      </c>
      <c r="F55" s="61">
        <f t="shared" si="5"/>
        <v>44200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83"/>
      <c r="C58" s="183"/>
      <c r="D58" s="183"/>
      <c r="E58" s="183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Caribe Navigator</v>
      </c>
      <c r="B63" s="90">
        <f>B10</f>
        <v>589</v>
      </c>
      <c r="C63" s="164">
        <f>D63</f>
        <v>44165</v>
      </c>
      <c r="D63" s="67">
        <f>D10</f>
        <v>44165</v>
      </c>
      <c r="E63" s="181">
        <f>F63</f>
        <v>44169</v>
      </c>
      <c r="F63" s="69">
        <f>D63+4</f>
        <v>44169</v>
      </c>
    </row>
    <row r="64" spans="1:6" ht="15" customHeight="1" x14ac:dyDescent="0.25">
      <c r="A64" s="63" t="str">
        <f>A12</f>
        <v>Caribe Navigator</v>
      </c>
      <c r="B64" s="64">
        <f>B12</f>
        <v>590</v>
      </c>
      <c r="C64" s="173">
        <f>D64</f>
        <v>44173</v>
      </c>
      <c r="D64" s="71">
        <f>D34</f>
        <v>44173</v>
      </c>
      <c r="E64" s="173">
        <f>F64</f>
        <v>44176</v>
      </c>
      <c r="F64" s="72">
        <f>D64+3</f>
        <v>44176</v>
      </c>
    </row>
    <row r="65" spans="1:7" ht="15" customHeight="1" x14ac:dyDescent="0.25">
      <c r="A65" s="89" t="str">
        <f>A14</f>
        <v>Caribe Navigator</v>
      </c>
      <c r="B65" s="90">
        <f>B14</f>
        <v>591</v>
      </c>
      <c r="C65" s="164">
        <f>D65</f>
        <v>44179</v>
      </c>
      <c r="D65" s="74">
        <f>D14</f>
        <v>44179</v>
      </c>
      <c r="E65" s="181">
        <f>F65</f>
        <v>44183</v>
      </c>
      <c r="F65" s="69">
        <f>D65+4</f>
        <v>44183</v>
      </c>
    </row>
    <row r="66" spans="1:7" ht="15" customHeight="1" x14ac:dyDescent="0.25">
      <c r="A66" s="65" t="str">
        <f>A39</f>
        <v>Jan Caribe</v>
      </c>
      <c r="B66" s="66">
        <f>B39</f>
        <v>454</v>
      </c>
      <c r="C66" s="212">
        <f>D66</f>
        <v>44188</v>
      </c>
      <c r="D66" s="72">
        <f>D39</f>
        <v>44188</v>
      </c>
      <c r="E66" s="173">
        <f>F66</f>
        <v>44192</v>
      </c>
      <c r="F66" s="75">
        <f>D66+4</f>
        <v>44192</v>
      </c>
    </row>
    <row r="67" spans="1:7" ht="15" customHeight="1" x14ac:dyDescent="0.25">
      <c r="A67" s="128" t="str">
        <f>A18</f>
        <v>Caribe Navigator</v>
      </c>
      <c r="B67" s="129">
        <f>B18</f>
        <v>593</v>
      </c>
      <c r="C67" s="213">
        <f>D67</f>
        <v>44193</v>
      </c>
      <c r="D67" s="131">
        <f>D18</f>
        <v>44193</v>
      </c>
      <c r="E67" s="214">
        <f>F67</f>
        <v>44197</v>
      </c>
      <c r="F67" s="133">
        <f>D67+4</f>
        <v>44197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60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zoomScale="140" zoomScaleNormal="140" workbookViewId="0">
      <selection sqref="A1:F1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44136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62</v>
      </c>
      <c r="B10" s="122">
        <v>586</v>
      </c>
      <c r="C10" s="153">
        <f t="shared" ref="C10:E19" si="0">D10</f>
        <v>44137</v>
      </c>
      <c r="D10" s="87">
        <v>44137</v>
      </c>
      <c r="E10" s="60" t="s">
        <v>11</v>
      </c>
      <c r="F10" s="84">
        <f>D10+2</f>
        <v>44139</v>
      </c>
      <c r="I10" s="28"/>
      <c r="J10" s="29"/>
      <c r="K10" s="30"/>
    </row>
    <row r="11" spans="1:11" ht="15" customHeight="1" x14ac:dyDescent="0.25">
      <c r="A11" s="155" t="s">
        <v>61</v>
      </c>
      <c r="B11" s="156">
        <v>504</v>
      </c>
      <c r="C11" s="154">
        <f t="shared" si="0"/>
        <v>44140</v>
      </c>
      <c r="D11" s="157">
        <f>D10+3</f>
        <v>44140</v>
      </c>
      <c r="E11" s="184">
        <f t="shared" si="0"/>
        <v>44147</v>
      </c>
      <c r="F11" s="159">
        <v>44147</v>
      </c>
      <c r="G11" s="34" t="s">
        <v>59</v>
      </c>
      <c r="I11" s="28"/>
      <c r="J11" s="29"/>
      <c r="K11" s="30"/>
    </row>
    <row r="12" spans="1:11" ht="15" customHeight="1" x14ac:dyDescent="0.25">
      <c r="A12" s="200" t="s">
        <v>63</v>
      </c>
      <c r="B12" s="201">
        <v>4675</v>
      </c>
      <c r="C12" s="202">
        <f t="shared" si="0"/>
        <v>44145</v>
      </c>
      <c r="D12" s="203">
        <v>44145</v>
      </c>
      <c r="E12" s="202">
        <f t="shared" si="0"/>
        <v>44147</v>
      </c>
      <c r="F12" s="203">
        <f>D12+2</f>
        <v>44147</v>
      </c>
      <c r="I12" s="31"/>
      <c r="J12" s="29"/>
      <c r="K12" s="30"/>
    </row>
    <row r="13" spans="1:11" ht="15" customHeight="1" x14ac:dyDescent="0.25">
      <c r="A13" s="189" t="s">
        <v>62</v>
      </c>
      <c r="B13" s="193">
        <v>587</v>
      </c>
      <c r="C13" s="179">
        <f t="shared" si="0"/>
        <v>44147</v>
      </c>
      <c r="D13" s="192">
        <v>44147</v>
      </c>
      <c r="E13" s="185">
        <f t="shared" si="0"/>
        <v>44149</v>
      </c>
      <c r="F13" s="192">
        <f t="shared" ref="F13:F19" si="1">D13+2</f>
        <v>44149</v>
      </c>
      <c r="I13" s="31"/>
      <c r="J13" s="29"/>
      <c r="K13" s="30"/>
    </row>
    <row r="14" spans="1:11" ht="12.75" customHeight="1" x14ac:dyDescent="0.25">
      <c r="A14" s="155" t="s">
        <v>61</v>
      </c>
      <c r="B14" s="194">
        <v>505</v>
      </c>
      <c r="C14" s="154">
        <f t="shared" si="0"/>
        <v>44151</v>
      </c>
      <c r="D14" s="159">
        <v>44151</v>
      </c>
      <c r="E14" s="174">
        <f t="shared" si="0"/>
        <v>44153</v>
      </c>
      <c r="F14" s="159">
        <f t="shared" si="1"/>
        <v>44153</v>
      </c>
      <c r="I14" s="31"/>
      <c r="J14" s="29"/>
      <c r="K14" s="30"/>
    </row>
    <row r="15" spans="1:11" ht="15" customHeight="1" x14ac:dyDescent="0.25">
      <c r="A15" s="189" t="s">
        <v>62</v>
      </c>
      <c r="B15" s="193">
        <v>588</v>
      </c>
      <c r="C15" s="191">
        <f t="shared" si="0"/>
        <v>44154</v>
      </c>
      <c r="D15" s="192">
        <f t="shared" ref="D15" si="2">D13+7</f>
        <v>44154</v>
      </c>
      <c r="E15" s="185">
        <f t="shared" si="0"/>
        <v>44156</v>
      </c>
      <c r="F15" s="192">
        <f t="shared" si="1"/>
        <v>44156</v>
      </c>
      <c r="I15" s="31"/>
      <c r="J15" s="29"/>
      <c r="K15" s="30"/>
    </row>
    <row r="16" spans="1:11" ht="15" customHeight="1" x14ac:dyDescent="0.25">
      <c r="A16" s="195" t="s">
        <v>58</v>
      </c>
      <c r="B16" s="196">
        <v>588</v>
      </c>
      <c r="C16" s="197">
        <f t="shared" si="0"/>
        <v>44158</v>
      </c>
      <c r="D16" s="198">
        <v>44158</v>
      </c>
      <c r="E16" s="199">
        <f t="shared" si="0"/>
        <v>44160</v>
      </c>
      <c r="F16" s="198">
        <f>D16+2</f>
        <v>44160</v>
      </c>
      <c r="I16" s="31"/>
      <c r="J16" s="29"/>
      <c r="K16" s="30"/>
    </row>
    <row r="17" spans="1:11" ht="15" customHeight="1" x14ac:dyDescent="0.25">
      <c r="A17" s="155" t="s">
        <v>61</v>
      </c>
      <c r="B17" s="160">
        <v>506</v>
      </c>
      <c r="C17" s="174">
        <f t="shared" si="0"/>
        <v>44160</v>
      </c>
      <c r="D17" s="159">
        <v>44160</v>
      </c>
      <c r="E17" s="174">
        <f t="shared" si="0"/>
        <v>44162</v>
      </c>
      <c r="F17" s="159">
        <f>D17+2</f>
        <v>44162</v>
      </c>
      <c r="I17" s="31"/>
      <c r="J17" s="29"/>
      <c r="K17" s="30"/>
    </row>
    <row r="18" spans="1:11" ht="15" customHeight="1" x14ac:dyDescent="0.25">
      <c r="A18" s="189" t="s">
        <v>62</v>
      </c>
      <c r="B18" s="190">
        <v>589</v>
      </c>
      <c r="C18" s="179">
        <f t="shared" si="0"/>
        <v>44165</v>
      </c>
      <c r="D18" s="192">
        <f>D16+7</f>
        <v>44165</v>
      </c>
      <c r="E18" s="185">
        <f t="shared" si="0"/>
        <v>44167</v>
      </c>
      <c r="F18" s="192">
        <f t="shared" si="1"/>
        <v>44167</v>
      </c>
      <c r="I18" s="31"/>
      <c r="J18" s="29"/>
      <c r="K18" s="30"/>
    </row>
    <row r="19" spans="1:11" ht="15" customHeight="1" x14ac:dyDescent="0.25">
      <c r="A19" s="155" t="s">
        <v>61</v>
      </c>
      <c r="B19" s="160">
        <v>507</v>
      </c>
      <c r="C19" s="184">
        <f t="shared" si="0"/>
        <v>44168</v>
      </c>
      <c r="D19" s="159">
        <v>44168</v>
      </c>
      <c r="E19" s="174">
        <f t="shared" si="0"/>
        <v>44170</v>
      </c>
      <c r="F19" s="159">
        <f t="shared" si="1"/>
        <v>44170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4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144" t="s">
        <v>53</v>
      </c>
      <c r="B32" s="172">
        <v>449</v>
      </c>
      <c r="C32" s="145">
        <f>D32</f>
        <v>44138</v>
      </c>
      <c r="D32" s="151">
        <f>D10+1</f>
        <v>44138</v>
      </c>
      <c r="E32" s="182">
        <f>F32</f>
        <v>44142</v>
      </c>
      <c r="F32" s="148">
        <f>D32+4</f>
        <v>44142</v>
      </c>
    </row>
    <row r="33" spans="1:6" ht="15" customHeight="1" x14ac:dyDescent="0.25">
      <c r="A33" s="55" t="s">
        <v>58</v>
      </c>
      <c r="B33" s="52">
        <v>586</v>
      </c>
      <c r="C33" s="142">
        <f>D33</f>
        <v>44140</v>
      </c>
      <c r="D33" s="46">
        <f>D11</f>
        <v>44140</v>
      </c>
      <c r="E33" s="187">
        <f t="shared" ref="E33:E41" si="3">F33</f>
        <v>44143</v>
      </c>
      <c r="F33" s="41">
        <f>D33+3</f>
        <v>44143</v>
      </c>
    </row>
    <row r="34" spans="1:6" ht="15" customHeight="1" x14ac:dyDescent="0.25">
      <c r="A34" s="144"/>
      <c r="B34" s="172"/>
      <c r="C34" s="145"/>
      <c r="D34" s="146"/>
      <c r="E34" s="182"/>
      <c r="F34" s="148"/>
    </row>
    <row r="35" spans="1:6" ht="15" customHeight="1" x14ac:dyDescent="0.25">
      <c r="A35" s="55" t="s">
        <v>58</v>
      </c>
      <c r="B35" s="52">
        <v>587</v>
      </c>
      <c r="C35" s="142">
        <f t="shared" ref="C35:C41" si="4">D35</f>
        <v>44149</v>
      </c>
      <c r="D35" s="48">
        <v>44149</v>
      </c>
      <c r="E35" s="187">
        <f t="shared" si="3"/>
        <v>44152</v>
      </c>
      <c r="F35" s="41">
        <f>D35+3</f>
        <v>44152</v>
      </c>
    </row>
    <row r="36" spans="1:6" ht="15" customHeight="1" x14ac:dyDescent="0.25">
      <c r="A36" s="144"/>
      <c r="B36" s="172"/>
      <c r="C36" s="145"/>
      <c r="D36" s="146"/>
      <c r="E36" s="182"/>
      <c r="F36" s="148"/>
    </row>
    <row r="37" spans="1:6" ht="15" customHeight="1" x14ac:dyDescent="0.25">
      <c r="A37" s="55" t="s">
        <v>53</v>
      </c>
      <c r="B37" s="52">
        <v>450</v>
      </c>
      <c r="C37" s="142">
        <f t="shared" si="4"/>
        <v>44154</v>
      </c>
      <c r="D37" s="48">
        <v>44154</v>
      </c>
      <c r="E37" s="187">
        <f t="shared" si="3"/>
        <v>44157</v>
      </c>
      <c r="F37" s="41">
        <f>D37+3</f>
        <v>44157</v>
      </c>
    </row>
    <row r="38" spans="1:6" ht="15" customHeight="1" x14ac:dyDescent="0.25">
      <c r="A38" s="144" t="s">
        <v>21</v>
      </c>
      <c r="B38" s="172">
        <v>167</v>
      </c>
      <c r="C38" s="145">
        <f>D38</f>
        <v>44158</v>
      </c>
      <c r="D38" s="146">
        <f>D16</f>
        <v>44158</v>
      </c>
      <c r="E38" s="182">
        <f>F38</f>
        <v>44161</v>
      </c>
      <c r="F38" s="148">
        <v>44161</v>
      </c>
    </row>
    <row r="39" spans="1:6" ht="15" customHeight="1" x14ac:dyDescent="0.25">
      <c r="A39" s="55" t="s">
        <v>53</v>
      </c>
      <c r="B39" s="52">
        <v>451</v>
      </c>
      <c r="C39" s="142">
        <f t="shared" si="4"/>
        <v>44162</v>
      </c>
      <c r="D39" s="48">
        <v>44162</v>
      </c>
      <c r="E39" s="187">
        <f t="shared" si="3"/>
        <v>44165</v>
      </c>
      <c r="F39" s="41">
        <f>D39+3</f>
        <v>44165</v>
      </c>
    </row>
    <row r="40" spans="1:6" ht="15" customHeight="1" x14ac:dyDescent="0.25">
      <c r="A40" s="144"/>
      <c r="B40" s="172"/>
      <c r="C40" s="145"/>
      <c r="D40" s="146"/>
      <c r="E40" s="182"/>
      <c r="F40" s="148"/>
    </row>
    <row r="41" spans="1:6" ht="15" customHeight="1" x14ac:dyDescent="0.25">
      <c r="A41" s="55" t="s">
        <v>58</v>
      </c>
      <c r="B41" s="52">
        <v>589</v>
      </c>
      <c r="C41" s="142">
        <f t="shared" si="4"/>
        <v>44168</v>
      </c>
      <c r="D41" s="48">
        <v>44168</v>
      </c>
      <c r="E41" s="187">
        <f t="shared" si="3"/>
        <v>44171</v>
      </c>
      <c r="F41" s="41">
        <f>D41+3</f>
        <v>44171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A32</f>
        <v>Jan Caribe</v>
      </c>
      <c r="B51" s="57">
        <f>B32</f>
        <v>449</v>
      </c>
      <c r="C51" s="161">
        <f>D51</f>
        <v>44138</v>
      </c>
      <c r="D51" s="59">
        <f>D32</f>
        <v>44138</v>
      </c>
      <c r="E51" s="179">
        <f>F51</f>
        <v>44141</v>
      </c>
      <c r="F51" s="61">
        <v>44141</v>
      </c>
    </row>
    <row r="52" spans="1:6" ht="15" customHeight="1" x14ac:dyDescent="0.25">
      <c r="A52" s="101"/>
      <c r="B52" s="62"/>
      <c r="C52" s="162"/>
      <c r="D52" s="103"/>
      <c r="E52" s="162"/>
      <c r="F52" s="103"/>
    </row>
    <row r="53" spans="1:6" ht="15" customHeight="1" x14ac:dyDescent="0.25">
      <c r="A53" s="105" t="s">
        <v>21</v>
      </c>
      <c r="B53" s="104">
        <v>166</v>
      </c>
      <c r="C53" s="161">
        <f>D53</f>
        <v>44152</v>
      </c>
      <c r="D53" s="107">
        <v>44152</v>
      </c>
      <c r="E53" s="179">
        <f>F53</f>
        <v>44154</v>
      </c>
      <c r="F53" s="109">
        <v>44154</v>
      </c>
    </row>
    <row r="54" spans="1:6" ht="15" customHeight="1" x14ac:dyDescent="0.25">
      <c r="A54" s="101" t="str">
        <f>A39</f>
        <v>Jan Caribe</v>
      </c>
      <c r="B54" s="62">
        <f>B39</f>
        <v>451</v>
      </c>
      <c r="C54" s="162">
        <f>D54</f>
        <v>44162</v>
      </c>
      <c r="D54" s="103">
        <f>D39</f>
        <v>44162</v>
      </c>
      <c r="E54" s="188">
        <f>F54</f>
        <v>44167</v>
      </c>
      <c r="F54" s="103">
        <f>D54+5</f>
        <v>44167</v>
      </c>
    </row>
    <row r="55" spans="1:6" ht="12.75" customHeight="1" x14ac:dyDescent="0.25">
      <c r="A55" s="105" t="str">
        <f>A41</f>
        <v>Caribe Mariner</v>
      </c>
      <c r="B55" s="104">
        <f>B41</f>
        <v>589</v>
      </c>
      <c r="C55" s="163">
        <f>D55</f>
        <v>44168</v>
      </c>
      <c r="D55" s="109">
        <f>D41</f>
        <v>44168</v>
      </c>
      <c r="E55" s="179">
        <f>F55</f>
        <v>44172</v>
      </c>
      <c r="F55" s="61">
        <f>D55+4</f>
        <v>44172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41"/>
      <c r="C58" s="141"/>
      <c r="D58" s="141"/>
      <c r="E58" s="141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Caribe Navigator</v>
      </c>
      <c r="B63" s="90">
        <f>B10</f>
        <v>586</v>
      </c>
      <c r="C63" s="164">
        <f>D63</f>
        <v>44137</v>
      </c>
      <c r="D63" s="67">
        <f>D10</f>
        <v>44137</v>
      </c>
      <c r="E63" s="181">
        <f>F63</f>
        <v>44141</v>
      </c>
      <c r="F63" s="69">
        <f>D63+4</f>
        <v>44141</v>
      </c>
    </row>
    <row r="64" spans="1:6" ht="15" customHeight="1" x14ac:dyDescent="0.25">
      <c r="A64" s="63" t="str">
        <f>A35</f>
        <v>Caribe Mariner</v>
      </c>
      <c r="B64" s="64">
        <v>587</v>
      </c>
      <c r="C64" s="173">
        <f>D64</f>
        <v>44149</v>
      </c>
      <c r="D64" s="71">
        <v>44149</v>
      </c>
      <c r="E64" s="204">
        <f t="shared" ref="E64:E66" si="5">F64</f>
        <v>44153</v>
      </c>
      <c r="F64" s="72">
        <f>D64+4</f>
        <v>44153</v>
      </c>
    </row>
    <row r="65" spans="1:7" ht="15" customHeight="1" x14ac:dyDescent="0.25">
      <c r="A65" s="89" t="s">
        <v>58</v>
      </c>
      <c r="B65" s="90">
        <f>B15</f>
        <v>588</v>
      </c>
      <c r="C65" s="164">
        <f>D65</f>
        <v>44158</v>
      </c>
      <c r="D65" s="74">
        <v>44158</v>
      </c>
      <c r="E65" s="181">
        <f t="shared" si="5"/>
        <v>44162</v>
      </c>
      <c r="F65" s="69">
        <f>D65+4</f>
        <v>44162</v>
      </c>
    </row>
    <row r="66" spans="1:7" ht="15" customHeight="1" x14ac:dyDescent="0.25">
      <c r="A66" s="65" t="s">
        <v>62</v>
      </c>
      <c r="B66" s="66">
        <v>589</v>
      </c>
      <c r="C66" s="173">
        <f>D66</f>
        <v>44165</v>
      </c>
      <c r="D66" s="72">
        <f>D65+7</f>
        <v>44165</v>
      </c>
      <c r="E66" s="173">
        <f t="shared" si="5"/>
        <v>44169</v>
      </c>
      <c r="F66" s="75">
        <f>D66+4</f>
        <v>44169</v>
      </c>
    </row>
    <row r="67" spans="1:7" ht="15" customHeight="1" x14ac:dyDescent="0.25">
      <c r="A67" s="89"/>
      <c r="B67" s="90"/>
      <c r="C67" s="164"/>
      <c r="D67" s="74"/>
      <c r="E67" s="181"/>
      <c r="F67" s="69"/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60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A63" sqref="A63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44105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31</v>
      </c>
      <c r="B10" s="122">
        <v>581</v>
      </c>
      <c r="C10" s="153">
        <f t="shared" ref="C10:C19" si="0">D10</f>
        <v>44102</v>
      </c>
      <c r="D10" s="87">
        <v>44102</v>
      </c>
      <c r="E10" s="60" t="s">
        <v>11</v>
      </c>
      <c r="F10" s="84">
        <f>D10+2</f>
        <v>44104</v>
      </c>
      <c r="I10" s="28"/>
      <c r="J10" s="29"/>
      <c r="K10" s="30"/>
    </row>
    <row r="11" spans="1:11" ht="15" customHeight="1" x14ac:dyDescent="0.25">
      <c r="A11" s="155" t="str">
        <f>'2020APR'!A19</f>
        <v>C.Legend</v>
      </c>
      <c r="B11" s="156">
        <v>499</v>
      </c>
      <c r="C11" s="154">
        <f t="shared" si="0"/>
        <v>44105</v>
      </c>
      <c r="D11" s="157">
        <f>D10+3</f>
        <v>44105</v>
      </c>
      <c r="E11" s="158" t="s">
        <v>9</v>
      </c>
      <c r="F11" s="159">
        <f>D11+2</f>
        <v>44107</v>
      </c>
      <c r="I11" s="28"/>
      <c r="J11" s="29"/>
      <c r="K11" s="30"/>
    </row>
    <row r="12" spans="1:11" ht="15" customHeight="1" x14ac:dyDescent="0.25">
      <c r="A12" s="81" t="s">
        <v>31</v>
      </c>
      <c r="B12" s="123">
        <v>582</v>
      </c>
      <c r="C12" s="153">
        <f t="shared" si="0"/>
        <v>44109</v>
      </c>
      <c r="D12" s="84">
        <f>D10+7</f>
        <v>44109</v>
      </c>
      <c r="E12" s="60" t="s">
        <v>35</v>
      </c>
      <c r="F12" s="84">
        <f>D12+2</f>
        <v>44111</v>
      </c>
      <c r="I12" s="31"/>
      <c r="J12" s="29"/>
      <c r="K12" s="30"/>
    </row>
    <row r="13" spans="1:11" ht="15" customHeight="1" x14ac:dyDescent="0.25">
      <c r="A13" s="155" t="s">
        <v>34</v>
      </c>
      <c r="B13" s="160">
        <f>B11+1</f>
        <v>500</v>
      </c>
      <c r="C13" s="154">
        <f t="shared" si="0"/>
        <v>44112</v>
      </c>
      <c r="D13" s="159">
        <f>D11+7</f>
        <v>44112</v>
      </c>
      <c r="E13" s="158" t="s">
        <v>9</v>
      </c>
      <c r="F13" s="159">
        <f t="shared" ref="F13:F19" si="1">D13+2</f>
        <v>44114</v>
      </c>
      <c r="I13" s="31"/>
      <c r="J13" s="29"/>
      <c r="K13" s="30"/>
    </row>
    <row r="14" spans="1:11" ht="12.75" customHeight="1" x14ac:dyDescent="0.25">
      <c r="A14" s="81" t="s">
        <v>31</v>
      </c>
      <c r="B14" s="123">
        <v>583</v>
      </c>
      <c r="C14" s="153">
        <f t="shared" si="0"/>
        <v>44116</v>
      </c>
      <c r="D14" s="84">
        <f>D12+7</f>
        <v>44116</v>
      </c>
      <c r="E14" s="60" t="s">
        <v>11</v>
      </c>
      <c r="F14" s="84">
        <f t="shared" si="1"/>
        <v>44118</v>
      </c>
      <c r="I14" s="31"/>
      <c r="J14" s="29"/>
      <c r="K14" s="30"/>
    </row>
    <row r="15" spans="1:11" ht="15" customHeight="1" x14ac:dyDescent="0.25">
      <c r="A15" s="155" t="s">
        <v>34</v>
      </c>
      <c r="B15" s="160">
        <f>B13+1</f>
        <v>501</v>
      </c>
      <c r="C15" s="154">
        <f t="shared" si="0"/>
        <v>44119</v>
      </c>
      <c r="D15" s="159">
        <f t="shared" ref="D15:D19" si="2">D13+7</f>
        <v>44119</v>
      </c>
      <c r="E15" s="158" t="s">
        <v>9</v>
      </c>
      <c r="F15" s="159">
        <f t="shared" si="1"/>
        <v>44121</v>
      </c>
      <c r="I15" s="31"/>
      <c r="J15" s="29"/>
      <c r="K15" s="30"/>
    </row>
    <row r="16" spans="1:11" ht="15" customHeight="1" x14ac:dyDescent="0.25">
      <c r="A16" s="81" t="s">
        <v>31</v>
      </c>
      <c r="B16" s="123">
        <v>584</v>
      </c>
      <c r="C16" s="153">
        <f t="shared" si="0"/>
        <v>44123</v>
      </c>
      <c r="D16" s="84">
        <f>D14+7</f>
        <v>44123</v>
      </c>
      <c r="E16" s="60" t="s">
        <v>11</v>
      </c>
      <c r="F16" s="84">
        <f>D16+2</f>
        <v>44125</v>
      </c>
      <c r="I16" s="31"/>
      <c r="J16" s="29"/>
      <c r="K16" s="30"/>
    </row>
    <row r="17" spans="1:11" ht="15" customHeight="1" x14ac:dyDescent="0.25">
      <c r="A17" s="155" t="s">
        <v>34</v>
      </c>
      <c r="B17" s="160">
        <f>B15+1</f>
        <v>502</v>
      </c>
      <c r="C17" s="154">
        <f t="shared" si="0"/>
        <v>44126</v>
      </c>
      <c r="D17" s="159">
        <f t="shared" si="2"/>
        <v>44126</v>
      </c>
      <c r="E17" s="158" t="s">
        <v>9</v>
      </c>
      <c r="F17" s="159">
        <f>D17+2</f>
        <v>44128</v>
      </c>
      <c r="I17" s="31"/>
      <c r="J17" s="29"/>
      <c r="K17" s="30"/>
    </row>
    <row r="18" spans="1:11" ht="15" customHeight="1" x14ac:dyDescent="0.25">
      <c r="A18" s="81" t="s">
        <v>31</v>
      </c>
      <c r="B18" s="123">
        <v>585</v>
      </c>
      <c r="C18" s="153">
        <f t="shared" si="0"/>
        <v>44130</v>
      </c>
      <c r="D18" s="84">
        <f>D16+7</f>
        <v>44130</v>
      </c>
      <c r="E18" s="60" t="s">
        <v>11</v>
      </c>
      <c r="F18" s="84">
        <f t="shared" si="1"/>
        <v>44132</v>
      </c>
      <c r="I18" s="31"/>
      <c r="J18" s="29"/>
      <c r="K18" s="30"/>
    </row>
    <row r="19" spans="1:11" ht="15" customHeight="1" x14ac:dyDescent="0.25">
      <c r="A19" s="155" t="s">
        <v>34</v>
      </c>
      <c r="B19" s="160">
        <f>B17+1</f>
        <v>503</v>
      </c>
      <c r="C19" s="154">
        <f t="shared" si="0"/>
        <v>44133</v>
      </c>
      <c r="D19" s="159">
        <f t="shared" si="2"/>
        <v>44133</v>
      </c>
      <c r="E19" s="158" t="s">
        <v>9</v>
      </c>
      <c r="F19" s="159">
        <f t="shared" si="1"/>
        <v>44135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40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144"/>
      <c r="B32" s="150"/>
      <c r="C32" s="145">
        <f t="shared" ref="C32:C41" si="3">D32</f>
        <v>44102</v>
      </c>
      <c r="D32" s="151">
        <f t="shared" ref="D32:D41" si="4">D10</f>
        <v>44102</v>
      </c>
      <c r="E32" s="152" t="s">
        <v>19</v>
      </c>
      <c r="F32" s="148">
        <f>D32+5</f>
        <v>44107</v>
      </c>
    </row>
    <row r="33" spans="1:6" ht="15" customHeight="1" x14ac:dyDescent="0.25">
      <c r="A33" s="55" t="s">
        <v>53</v>
      </c>
      <c r="B33" s="52">
        <v>445</v>
      </c>
      <c r="C33" s="142">
        <f>D33</f>
        <v>44105</v>
      </c>
      <c r="D33" s="46">
        <f>D11</f>
        <v>44105</v>
      </c>
      <c r="E33" s="40" t="s">
        <v>10</v>
      </c>
      <c r="F33" s="41">
        <f>D33+4</f>
        <v>44109</v>
      </c>
    </row>
    <row r="34" spans="1:6" ht="15" customHeight="1" x14ac:dyDescent="0.25">
      <c r="A34" s="144"/>
      <c r="B34" s="143"/>
      <c r="C34" s="145">
        <f t="shared" si="3"/>
        <v>44109</v>
      </c>
      <c r="D34" s="146">
        <f t="shared" si="4"/>
        <v>44109</v>
      </c>
      <c r="E34" s="147" t="s">
        <v>19</v>
      </c>
      <c r="F34" s="148">
        <f>D34+5</f>
        <v>44114</v>
      </c>
    </row>
    <row r="35" spans="1:6" ht="15" customHeight="1" x14ac:dyDescent="0.25">
      <c r="A35" s="55" t="s">
        <v>53</v>
      </c>
      <c r="B35" s="52">
        <v>446</v>
      </c>
      <c r="C35" s="142">
        <f t="shared" si="3"/>
        <v>44112</v>
      </c>
      <c r="D35" s="48">
        <f t="shared" si="4"/>
        <v>44112</v>
      </c>
      <c r="E35" s="40" t="s">
        <v>24</v>
      </c>
      <c r="F35" s="41">
        <f>D35+3</f>
        <v>44115</v>
      </c>
    </row>
    <row r="36" spans="1:6" ht="15" customHeight="1" x14ac:dyDescent="0.25">
      <c r="A36" s="144"/>
      <c r="B36" s="143"/>
      <c r="C36" s="145">
        <f t="shared" si="3"/>
        <v>44116</v>
      </c>
      <c r="D36" s="146">
        <f t="shared" si="4"/>
        <v>44116</v>
      </c>
      <c r="E36" s="147" t="s">
        <v>19</v>
      </c>
      <c r="F36" s="148">
        <f>D36+5</f>
        <v>44121</v>
      </c>
    </row>
    <row r="37" spans="1:6" ht="15" customHeight="1" x14ac:dyDescent="0.25">
      <c r="A37" s="55" t="s">
        <v>53</v>
      </c>
      <c r="B37" s="52">
        <v>447</v>
      </c>
      <c r="C37" s="142">
        <f t="shared" si="3"/>
        <v>44119</v>
      </c>
      <c r="D37" s="48">
        <f t="shared" si="4"/>
        <v>44119</v>
      </c>
      <c r="E37" s="40" t="s">
        <v>24</v>
      </c>
      <c r="F37" s="41">
        <f>D37+3</f>
        <v>44122</v>
      </c>
    </row>
    <row r="38" spans="1:6" ht="15" customHeight="1" x14ac:dyDescent="0.25">
      <c r="A38" s="144"/>
      <c r="B38" s="149"/>
      <c r="C38" s="145">
        <f t="shared" si="3"/>
        <v>44123</v>
      </c>
      <c r="D38" s="146">
        <f t="shared" si="4"/>
        <v>44123</v>
      </c>
      <c r="E38" s="147" t="s">
        <v>19</v>
      </c>
      <c r="F38" s="148">
        <f>D38+5</f>
        <v>44128</v>
      </c>
    </row>
    <row r="39" spans="1:6" ht="15" customHeight="1" x14ac:dyDescent="0.25">
      <c r="A39" s="55" t="s">
        <v>53</v>
      </c>
      <c r="B39" s="52">
        <v>448</v>
      </c>
      <c r="C39" s="142">
        <f t="shared" si="3"/>
        <v>44126</v>
      </c>
      <c r="D39" s="48">
        <f t="shared" si="4"/>
        <v>44126</v>
      </c>
      <c r="E39" s="40" t="s">
        <v>24</v>
      </c>
      <c r="F39" s="41">
        <f>D39+3</f>
        <v>44129</v>
      </c>
    </row>
    <row r="40" spans="1:6" ht="15" customHeight="1" x14ac:dyDescent="0.25">
      <c r="A40" s="144"/>
      <c r="B40" s="143"/>
      <c r="C40" s="145">
        <f t="shared" si="3"/>
        <v>44130</v>
      </c>
      <c r="D40" s="146">
        <f t="shared" si="4"/>
        <v>44130</v>
      </c>
      <c r="E40" s="147" t="s">
        <v>19</v>
      </c>
      <c r="F40" s="148">
        <f>D40+5</f>
        <v>44135</v>
      </c>
    </row>
    <row r="41" spans="1:6" ht="15" customHeight="1" x14ac:dyDescent="0.25">
      <c r="A41" s="55" t="s">
        <v>58</v>
      </c>
      <c r="B41" s="52">
        <v>585</v>
      </c>
      <c r="C41" s="142">
        <f t="shared" si="3"/>
        <v>44133</v>
      </c>
      <c r="D41" s="48">
        <f t="shared" si="4"/>
        <v>44133</v>
      </c>
      <c r="E41" s="40" t="s">
        <v>24</v>
      </c>
      <c r="F41" s="41">
        <f>D41+3</f>
        <v>44136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tr">
        <f>A33</f>
        <v>Jan Caribe</v>
      </c>
      <c r="B51" s="57">
        <f>B33</f>
        <v>445</v>
      </c>
      <c r="C51" s="161">
        <f>D51</f>
        <v>44105</v>
      </c>
      <c r="D51" s="59">
        <f>D33</f>
        <v>44105</v>
      </c>
      <c r="E51" s="60" t="s">
        <v>10</v>
      </c>
      <c r="F51" s="61">
        <f>D51+4</f>
        <v>44109</v>
      </c>
    </row>
    <row r="52" spans="1:6" ht="15" customHeight="1" x14ac:dyDescent="0.25">
      <c r="A52" s="101" t="str">
        <f>A35</f>
        <v>Jan Caribe</v>
      </c>
      <c r="B52" s="62">
        <f>B35</f>
        <v>446</v>
      </c>
      <c r="C52" s="175">
        <f>C35</f>
        <v>44112</v>
      </c>
      <c r="D52" s="176">
        <f>D35</f>
        <v>44112</v>
      </c>
      <c r="E52" s="102" t="s">
        <v>10</v>
      </c>
      <c r="F52" s="103">
        <v>44123</v>
      </c>
    </row>
    <row r="53" spans="1:6" ht="15" customHeight="1" x14ac:dyDescent="0.25">
      <c r="A53" s="177" t="str">
        <f>A37</f>
        <v>Jan Caribe</v>
      </c>
      <c r="B53" s="178">
        <f>B37</f>
        <v>447</v>
      </c>
      <c r="C53" s="179">
        <v>44116</v>
      </c>
      <c r="D53" s="180">
        <f>D37</f>
        <v>44119</v>
      </c>
      <c r="E53" s="179" t="s">
        <v>14</v>
      </c>
      <c r="F53" s="180">
        <v>44127</v>
      </c>
    </row>
    <row r="54" spans="1:6" ht="15" customHeight="1" x14ac:dyDescent="0.25">
      <c r="A54" s="101" t="str">
        <f>A39</f>
        <v>Jan Caribe</v>
      </c>
      <c r="B54" s="62">
        <f>B39</f>
        <v>448</v>
      </c>
      <c r="C54" s="162">
        <f>C39</f>
        <v>44126</v>
      </c>
      <c r="D54" s="103">
        <f>D39</f>
        <v>44126</v>
      </c>
      <c r="E54" s="102" t="s">
        <v>10</v>
      </c>
      <c r="F54" s="103">
        <v>44130</v>
      </c>
    </row>
    <row r="55" spans="1:6" ht="12.75" customHeight="1" x14ac:dyDescent="0.25">
      <c r="A55" s="177" t="str">
        <f>A39</f>
        <v>Jan Caribe</v>
      </c>
      <c r="B55" s="104">
        <v>449</v>
      </c>
      <c r="C55" s="163">
        <f>D55</f>
        <v>44138</v>
      </c>
      <c r="D55" s="109">
        <v>44138</v>
      </c>
      <c r="E55" s="163">
        <f>F55</f>
        <v>44141</v>
      </c>
      <c r="F55" s="61">
        <v>44141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40"/>
      <c r="C58" s="140"/>
      <c r="D58" s="140"/>
      <c r="E58" s="140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C.Navigator</v>
      </c>
      <c r="B63" s="90">
        <f>B10</f>
        <v>581</v>
      </c>
      <c r="C63" s="164">
        <f>C10</f>
        <v>44102</v>
      </c>
      <c r="D63" s="67">
        <f>D10</f>
        <v>44102</v>
      </c>
      <c r="E63" s="68" t="s">
        <v>14</v>
      </c>
      <c r="F63" s="69">
        <f>D63+4</f>
        <v>44106</v>
      </c>
    </row>
    <row r="64" spans="1:6" ht="15" customHeight="1" x14ac:dyDescent="0.25">
      <c r="A64" s="63"/>
      <c r="B64" s="64"/>
      <c r="C64" s="165">
        <f>C12</f>
        <v>44109</v>
      </c>
      <c r="D64" s="136">
        <f>D12</f>
        <v>44109</v>
      </c>
      <c r="E64" s="135" t="s">
        <v>14</v>
      </c>
      <c r="F64" s="137">
        <f>D64+4</f>
        <v>44113</v>
      </c>
    </row>
    <row r="65" spans="1:7" ht="15" customHeight="1" x14ac:dyDescent="0.25">
      <c r="A65" s="89" t="str">
        <f>A14</f>
        <v>C.Navigator</v>
      </c>
      <c r="B65" s="90">
        <f>B14</f>
        <v>583</v>
      </c>
      <c r="C65" s="164">
        <f>C14</f>
        <v>44116</v>
      </c>
      <c r="D65" s="74">
        <f>D14</f>
        <v>44116</v>
      </c>
      <c r="E65" s="68" t="s">
        <v>14</v>
      </c>
      <c r="F65" s="69">
        <f>D65+4</f>
        <v>44120</v>
      </c>
    </row>
    <row r="66" spans="1:7" ht="15" customHeight="1" x14ac:dyDescent="0.25">
      <c r="A66" s="65"/>
      <c r="B66" s="66"/>
      <c r="C66" s="165">
        <f>C16</f>
        <v>44123</v>
      </c>
      <c r="D66" s="137">
        <f>D16</f>
        <v>44123</v>
      </c>
      <c r="E66" s="135" t="s">
        <v>14</v>
      </c>
      <c r="F66" s="138">
        <f t="shared" ref="F66" si="5">D66+4</f>
        <v>44127</v>
      </c>
    </row>
    <row r="67" spans="1:7" ht="15" customHeight="1" x14ac:dyDescent="0.25">
      <c r="A67" s="89" t="str">
        <f>A18</f>
        <v>C.Navigator</v>
      </c>
      <c r="B67" s="90">
        <f>B18</f>
        <v>585</v>
      </c>
      <c r="C67" s="164">
        <f>C18</f>
        <v>44130</v>
      </c>
      <c r="D67" s="74">
        <f>D18</f>
        <v>44130</v>
      </c>
      <c r="E67" s="68" t="s">
        <v>14</v>
      </c>
      <c r="F67" s="69">
        <f>D67+4</f>
        <v>44134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48</v>
      </c>
      <c r="B70" s="21"/>
      <c r="C70" s="13"/>
      <c r="D70" s="22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D67" sqref="D67"/>
    </sheetView>
  </sheetViews>
  <sheetFormatPr defaultRowHeight="15" x14ac:dyDescent="0.25"/>
  <cols>
    <col min="1" max="1" width="20.42578125" style="34" customWidth="1"/>
    <col min="2" max="2" width="7.140625" style="34" customWidth="1"/>
    <col min="3" max="3" width="12.85546875" style="34" customWidth="1"/>
    <col min="4" max="4" width="12.140625" style="34" customWidth="1"/>
    <col min="5" max="5" width="11.42578125" style="34" customWidth="1"/>
    <col min="6" max="6" width="14.28515625" style="34" customWidth="1"/>
    <col min="7" max="7" width="3" style="34" customWidth="1"/>
    <col min="8" max="16384" width="9.140625" style="34"/>
  </cols>
  <sheetData>
    <row r="1" spans="1:11" ht="26.25" x14ac:dyDescent="0.4">
      <c r="A1" s="245">
        <v>44075</v>
      </c>
      <c r="B1" s="245"/>
      <c r="C1" s="245"/>
      <c r="D1" s="245"/>
      <c r="E1" s="245"/>
      <c r="F1" s="245"/>
    </row>
    <row r="2" spans="1:11" ht="15" customHeight="1" x14ac:dyDescent="0.25">
      <c r="C2" s="35" t="s">
        <v>29</v>
      </c>
      <c r="D2" s="36">
        <f ca="1">NOW()</f>
        <v>44316.511526967595</v>
      </c>
      <c r="E2" s="23"/>
      <c r="F2" s="23"/>
    </row>
    <row r="3" spans="1:11" ht="90" customHeight="1" x14ac:dyDescent="0.25">
      <c r="A3" s="33"/>
      <c r="B3" s="33"/>
      <c r="C3" s="33"/>
      <c r="D3" s="16" t="s">
        <v>22</v>
      </c>
      <c r="F3" s="16" t="s">
        <v>23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46"/>
      <c r="B5" s="246"/>
      <c r="C5" s="246"/>
      <c r="D5" s="246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47"/>
    </row>
    <row r="7" spans="1:11" ht="18.75" customHeight="1" x14ac:dyDescent="0.25">
      <c r="A7" s="249" t="s">
        <v>0</v>
      </c>
      <c r="B7" s="250"/>
      <c r="C7" s="251" t="s">
        <v>1</v>
      </c>
      <c r="D7" s="252"/>
      <c r="E7" s="11"/>
      <c r="F7" s="248"/>
    </row>
    <row r="8" spans="1:11" ht="15" customHeight="1" x14ac:dyDescent="0.25">
      <c r="A8" s="239" t="s">
        <v>2</v>
      </c>
      <c r="B8" s="239" t="s">
        <v>3</v>
      </c>
      <c r="C8" s="241" t="s">
        <v>4</v>
      </c>
      <c r="D8" s="242"/>
      <c r="E8" s="243" t="s">
        <v>5</v>
      </c>
      <c r="F8" s="244"/>
    </row>
    <row r="9" spans="1:11" ht="15" customHeight="1" thickBot="1" x14ac:dyDescent="0.3">
      <c r="A9" s="240"/>
      <c r="B9" s="240"/>
      <c r="C9" s="32" t="s">
        <v>6</v>
      </c>
      <c r="D9" s="32" t="s">
        <v>7</v>
      </c>
      <c r="E9" s="32" t="s">
        <v>6</v>
      </c>
      <c r="F9" s="32" t="s">
        <v>7</v>
      </c>
    </row>
    <row r="10" spans="1:11" ht="15" customHeight="1" thickTop="1" x14ac:dyDescent="0.25">
      <c r="A10" s="81" t="s">
        <v>31</v>
      </c>
      <c r="B10" s="122">
        <v>577</v>
      </c>
      <c r="C10" s="83" t="s">
        <v>10</v>
      </c>
      <c r="D10" s="87">
        <v>44074</v>
      </c>
      <c r="E10" s="60" t="s">
        <v>11</v>
      </c>
      <c r="F10" s="84">
        <f>D10+2</f>
        <v>44076</v>
      </c>
      <c r="I10" s="28"/>
      <c r="J10" s="29"/>
      <c r="K10" s="30"/>
    </row>
    <row r="11" spans="1:11" ht="15" customHeight="1" x14ac:dyDescent="0.25">
      <c r="A11" s="76" t="str">
        <f>'2020APR'!A19</f>
        <v>C.Legend</v>
      </c>
      <c r="B11" s="124">
        <v>495</v>
      </c>
      <c r="C11" s="78" t="s">
        <v>8</v>
      </c>
      <c r="D11" s="79">
        <f>D10+3</f>
        <v>44077</v>
      </c>
      <c r="E11" s="91" t="s">
        <v>9</v>
      </c>
      <c r="F11" s="80">
        <f>D11+2</f>
        <v>44079</v>
      </c>
      <c r="I11" s="28"/>
      <c r="J11" s="29"/>
      <c r="K11" s="30"/>
    </row>
    <row r="12" spans="1:11" ht="15" customHeight="1" x14ac:dyDescent="0.25">
      <c r="A12" s="81" t="s">
        <v>31</v>
      </c>
      <c r="B12" s="123">
        <v>578</v>
      </c>
      <c r="C12" s="83" t="s">
        <v>49</v>
      </c>
      <c r="D12" s="84">
        <v>44082</v>
      </c>
      <c r="E12" s="60" t="s">
        <v>35</v>
      </c>
      <c r="F12" s="84">
        <f>D12+2</f>
        <v>44084</v>
      </c>
      <c r="I12" s="31"/>
      <c r="J12" s="29"/>
      <c r="K12" s="30"/>
    </row>
    <row r="13" spans="1:11" ht="15" customHeight="1" x14ac:dyDescent="0.25">
      <c r="A13" s="76" t="s">
        <v>34</v>
      </c>
      <c r="B13" s="85">
        <f>B11+1</f>
        <v>496</v>
      </c>
      <c r="C13" s="78" t="s">
        <v>8</v>
      </c>
      <c r="D13" s="80">
        <f>D11+7</f>
        <v>44084</v>
      </c>
      <c r="E13" s="91" t="s">
        <v>9</v>
      </c>
      <c r="F13" s="80">
        <f t="shared" ref="F13:F19" si="0">D13+2</f>
        <v>44086</v>
      </c>
      <c r="I13" s="31"/>
      <c r="J13" s="29"/>
      <c r="K13" s="30"/>
    </row>
    <row r="14" spans="1:11" ht="12.75" customHeight="1" x14ac:dyDescent="0.25">
      <c r="A14" s="81" t="s">
        <v>31</v>
      </c>
      <c r="B14" s="123">
        <v>579</v>
      </c>
      <c r="C14" s="83" t="s">
        <v>10</v>
      </c>
      <c r="D14" s="84">
        <f>D12+6</f>
        <v>44088</v>
      </c>
      <c r="E14" s="60" t="s">
        <v>11</v>
      </c>
      <c r="F14" s="84">
        <f t="shared" si="0"/>
        <v>44090</v>
      </c>
      <c r="I14" s="31"/>
      <c r="J14" s="29"/>
      <c r="K14" s="30"/>
    </row>
    <row r="15" spans="1:11" ht="15" customHeight="1" x14ac:dyDescent="0.25">
      <c r="A15" s="76" t="s">
        <v>34</v>
      </c>
      <c r="B15" s="85">
        <f>B13+1</f>
        <v>497</v>
      </c>
      <c r="C15" s="78" t="s">
        <v>8</v>
      </c>
      <c r="D15" s="80">
        <f t="shared" ref="D15:D19" si="1">D13+7</f>
        <v>44091</v>
      </c>
      <c r="E15" s="91" t="s">
        <v>9</v>
      </c>
      <c r="F15" s="80">
        <f t="shared" si="0"/>
        <v>44093</v>
      </c>
      <c r="I15" s="31"/>
      <c r="J15" s="29"/>
      <c r="K15" s="30"/>
    </row>
    <row r="16" spans="1:11" ht="15" customHeight="1" x14ac:dyDescent="0.25">
      <c r="A16" s="81" t="s">
        <v>31</v>
      </c>
      <c r="B16" s="123">
        <v>580</v>
      </c>
      <c r="C16" s="83" t="s">
        <v>10</v>
      </c>
      <c r="D16" s="84">
        <f>D14+7</f>
        <v>44095</v>
      </c>
      <c r="E16" s="60" t="s">
        <v>11</v>
      </c>
      <c r="F16" s="84">
        <f>D16+2</f>
        <v>44097</v>
      </c>
      <c r="I16" s="31"/>
      <c r="J16" s="29"/>
      <c r="K16" s="30"/>
    </row>
    <row r="17" spans="1:11" ht="15" customHeight="1" x14ac:dyDescent="0.25">
      <c r="A17" s="76" t="s">
        <v>34</v>
      </c>
      <c r="B17" s="85">
        <f>B15+1</f>
        <v>498</v>
      </c>
      <c r="C17" s="78" t="s">
        <v>8</v>
      </c>
      <c r="D17" s="80">
        <f t="shared" si="1"/>
        <v>44098</v>
      </c>
      <c r="E17" s="91" t="s">
        <v>9</v>
      </c>
      <c r="F17" s="80">
        <f>D17+2</f>
        <v>44100</v>
      </c>
      <c r="I17" s="31"/>
      <c r="J17" s="29"/>
      <c r="K17" s="30"/>
    </row>
    <row r="18" spans="1:11" ht="15" customHeight="1" x14ac:dyDescent="0.25">
      <c r="A18" s="81" t="s">
        <v>31</v>
      </c>
      <c r="B18" s="123">
        <v>581</v>
      </c>
      <c r="C18" s="83" t="s">
        <v>10</v>
      </c>
      <c r="D18" s="84">
        <f>D16+7</f>
        <v>44102</v>
      </c>
      <c r="E18" s="60" t="s">
        <v>11</v>
      </c>
      <c r="F18" s="84">
        <f t="shared" si="0"/>
        <v>44104</v>
      </c>
      <c r="I18" s="31"/>
      <c r="J18" s="29"/>
      <c r="K18" s="30"/>
    </row>
    <row r="19" spans="1:11" ht="15" customHeight="1" x14ac:dyDescent="0.25">
      <c r="A19" s="76" t="s">
        <v>34</v>
      </c>
      <c r="B19" s="85">
        <f>B17+1</f>
        <v>499</v>
      </c>
      <c r="C19" s="78" t="s">
        <v>8</v>
      </c>
      <c r="D19" s="80">
        <f t="shared" si="1"/>
        <v>44105</v>
      </c>
      <c r="E19" s="91" t="s">
        <v>9</v>
      </c>
      <c r="F19" s="80">
        <f t="shared" si="0"/>
        <v>44107</v>
      </c>
      <c r="I19" s="31"/>
      <c r="J19" s="29"/>
      <c r="K19" s="30"/>
    </row>
    <row r="20" spans="1:11" ht="9" customHeight="1" x14ac:dyDescent="0.25">
      <c r="A20" s="12"/>
      <c r="B20" s="12"/>
      <c r="C20" s="12"/>
      <c r="D20" s="12"/>
      <c r="E20" s="92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0"/>
      <c r="B26" s="15"/>
      <c r="C26" s="16"/>
      <c r="D26" s="17"/>
      <c r="E26" s="16"/>
      <c r="F26" s="17"/>
    </row>
    <row r="27" spans="1:11" ht="7.5" customHeight="1" x14ac:dyDescent="0.25">
      <c r="A27" s="139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247"/>
    </row>
    <row r="29" spans="1:11" ht="18.75" customHeight="1" x14ac:dyDescent="0.25">
      <c r="A29" s="249" t="s">
        <v>0</v>
      </c>
      <c r="B29" s="250"/>
      <c r="C29" s="260" t="s">
        <v>12</v>
      </c>
      <c r="D29" s="261"/>
      <c r="E29" s="11"/>
      <c r="F29" s="248"/>
    </row>
    <row r="30" spans="1:11" ht="15" customHeight="1" x14ac:dyDescent="0.25">
      <c r="A30" s="262" t="s">
        <v>2</v>
      </c>
      <c r="B30" s="262" t="s">
        <v>3</v>
      </c>
      <c r="C30" s="264" t="s">
        <v>28</v>
      </c>
      <c r="D30" s="265"/>
      <c r="E30" s="266" t="s">
        <v>13</v>
      </c>
      <c r="F30" s="265"/>
    </row>
    <row r="31" spans="1:11" ht="15" customHeight="1" thickBot="1" x14ac:dyDescent="0.3">
      <c r="A31" s="263"/>
      <c r="B31" s="263"/>
      <c r="C31" s="93" t="s">
        <v>6</v>
      </c>
      <c r="D31" s="94" t="s">
        <v>7</v>
      </c>
      <c r="E31" s="95" t="s">
        <v>6</v>
      </c>
      <c r="F31" s="95" t="s">
        <v>7</v>
      </c>
    </row>
    <row r="32" spans="1:11" ht="15" customHeight="1" thickTop="1" x14ac:dyDescent="0.25">
      <c r="A32" s="54"/>
      <c r="B32" s="50"/>
      <c r="C32" s="37" t="s">
        <v>30</v>
      </c>
      <c r="D32" s="45">
        <f t="shared" ref="D32:D41" si="2">D10</f>
        <v>44074</v>
      </c>
      <c r="E32" s="38" t="s">
        <v>19</v>
      </c>
      <c r="F32" s="39">
        <f>D32+5</f>
        <v>44079</v>
      </c>
    </row>
    <row r="33" spans="1:6" ht="15" customHeight="1" x14ac:dyDescent="0.25">
      <c r="A33" s="55" t="s">
        <v>53</v>
      </c>
      <c r="B33" s="52">
        <v>441</v>
      </c>
      <c r="C33" s="142">
        <f>D33</f>
        <v>44079</v>
      </c>
      <c r="D33" s="46">
        <f>D11+2</f>
        <v>44079</v>
      </c>
      <c r="E33" s="40" t="s">
        <v>10</v>
      </c>
      <c r="F33" s="41">
        <f>D33+4</f>
        <v>44083</v>
      </c>
    </row>
    <row r="34" spans="1:6" ht="15" customHeight="1" x14ac:dyDescent="0.25">
      <c r="A34" s="54"/>
      <c r="B34" s="51"/>
      <c r="C34" s="37" t="s">
        <v>30</v>
      </c>
      <c r="D34" s="47">
        <f t="shared" si="2"/>
        <v>44082</v>
      </c>
      <c r="E34" s="43" t="s">
        <v>19</v>
      </c>
      <c r="F34" s="39">
        <f>D34+5</f>
        <v>44087</v>
      </c>
    </row>
    <row r="35" spans="1:6" ht="15" customHeight="1" x14ac:dyDescent="0.25">
      <c r="A35" s="55" t="s">
        <v>58</v>
      </c>
      <c r="B35" s="52">
        <v>584</v>
      </c>
      <c r="C35" s="142">
        <f>D35</f>
        <v>44084</v>
      </c>
      <c r="D35" s="48">
        <f t="shared" si="2"/>
        <v>44084</v>
      </c>
      <c r="E35" s="40" t="s">
        <v>24</v>
      </c>
      <c r="F35" s="41">
        <f>D35+3</f>
        <v>44087</v>
      </c>
    </row>
    <row r="36" spans="1:6" ht="15" customHeight="1" x14ac:dyDescent="0.25">
      <c r="A36" s="54"/>
      <c r="B36" s="51"/>
      <c r="C36" s="37" t="s">
        <v>30</v>
      </c>
      <c r="D36" s="47">
        <f t="shared" si="2"/>
        <v>44088</v>
      </c>
      <c r="E36" s="43" t="s">
        <v>19</v>
      </c>
      <c r="F36" s="39">
        <f>D36+5</f>
        <v>44093</v>
      </c>
    </row>
    <row r="37" spans="1:6" ht="15" customHeight="1" x14ac:dyDescent="0.25">
      <c r="A37" s="55" t="s">
        <v>53</v>
      </c>
      <c r="B37" s="52">
        <v>443</v>
      </c>
      <c r="C37" s="142">
        <f>D37</f>
        <v>44090</v>
      </c>
      <c r="D37" s="48">
        <f>D15-1</f>
        <v>44090</v>
      </c>
      <c r="E37" s="40" t="s">
        <v>24</v>
      </c>
      <c r="F37" s="41">
        <f>D37+3</f>
        <v>44093</v>
      </c>
    </row>
    <row r="38" spans="1:6" ht="15" customHeight="1" x14ac:dyDescent="0.25">
      <c r="A38" s="54"/>
      <c r="B38" s="53"/>
      <c r="C38" s="37" t="s">
        <v>30</v>
      </c>
      <c r="D38" s="47">
        <f t="shared" si="2"/>
        <v>44095</v>
      </c>
      <c r="E38" s="43" t="s">
        <v>19</v>
      </c>
      <c r="F38" s="39">
        <f>D38+5</f>
        <v>44100</v>
      </c>
    </row>
    <row r="39" spans="1:6" ht="15" customHeight="1" x14ac:dyDescent="0.25">
      <c r="A39" s="55" t="s">
        <v>53</v>
      </c>
      <c r="B39" s="52">
        <v>444</v>
      </c>
      <c r="C39" s="142">
        <f>D39</f>
        <v>44098</v>
      </c>
      <c r="D39" s="48">
        <f t="shared" si="2"/>
        <v>44098</v>
      </c>
      <c r="E39" s="40" t="s">
        <v>24</v>
      </c>
      <c r="F39" s="41">
        <f>D39+3</f>
        <v>44101</v>
      </c>
    </row>
    <row r="40" spans="1:6" ht="15" customHeight="1" x14ac:dyDescent="0.25">
      <c r="A40" s="54"/>
      <c r="B40" s="51"/>
      <c r="C40" s="37" t="s">
        <v>30</v>
      </c>
      <c r="D40" s="47">
        <f t="shared" si="2"/>
        <v>44102</v>
      </c>
      <c r="E40" s="43" t="s">
        <v>19</v>
      </c>
      <c r="F40" s="39">
        <f>D40+5</f>
        <v>44107</v>
      </c>
    </row>
    <row r="41" spans="1:6" ht="15" customHeight="1" x14ac:dyDescent="0.25">
      <c r="A41" s="55" t="s">
        <v>53</v>
      </c>
      <c r="B41" s="52">
        <v>445</v>
      </c>
      <c r="C41" s="142">
        <f>D41</f>
        <v>44105</v>
      </c>
      <c r="D41" s="48">
        <f t="shared" si="2"/>
        <v>44105</v>
      </c>
      <c r="E41" s="40" t="s">
        <v>24</v>
      </c>
      <c r="F41" s="41">
        <f>D41+3</f>
        <v>44108</v>
      </c>
    </row>
    <row r="42" spans="1:6" ht="15" customHeight="1" x14ac:dyDescent="0.25">
      <c r="A42" s="96"/>
      <c r="B42" s="97"/>
      <c r="C42" s="98"/>
      <c r="D42" s="99"/>
      <c r="E42" s="98"/>
      <c r="F42" s="99"/>
    </row>
    <row r="43" spans="1:6" ht="15" customHeight="1" x14ac:dyDescent="0.25">
      <c r="A43" s="267" t="s">
        <v>25</v>
      </c>
      <c r="B43" s="267"/>
      <c r="C43" s="267"/>
      <c r="D43" s="267"/>
      <c r="E43" s="267"/>
      <c r="F43" s="2"/>
    </row>
    <row r="44" spans="1:6" ht="15" customHeight="1" x14ac:dyDescent="0.25">
      <c r="A44" s="268" t="s">
        <v>20</v>
      </c>
      <c r="B44" s="268"/>
      <c r="C44" s="268"/>
      <c r="D44" s="268"/>
      <c r="E44" s="268"/>
      <c r="F44" s="2"/>
    </row>
    <row r="45" spans="1:6" x14ac:dyDescent="0.25">
      <c r="A45" s="100"/>
      <c r="B45" s="15"/>
      <c r="C45" s="16"/>
      <c r="D45" s="17"/>
      <c r="E45" s="16"/>
      <c r="F45" s="17"/>
    </row>
    <row r="46" spans="1:6" ht="7.5" customHeight="1" x14ac:dyDescent="0.25">
      <c r="A46" s="2"/>
      <c r="B46" s="15"/>
      <c r="C46" s="16"/>
      <c r="D46" s="17"/>
      <c r="E46" s="16"/>
      <c r="F46" s="17"/>
    </row>
    <row r="47" spans="1:6" ht="26.25" customHeight="1" x14ac:dyDescent="0.25">
      <c r="A47" s="7"/>
      <c r="B47" s="8"/>
      <c r="C47" s="9"/>
      <c r="D47" s="10"/>
      <c r="E47" s="9"/>
      <c r="F47" s="247"/>
    </row>
    <row r="48" spans="1:6" ht="18.75" customHeight="1" x14ac:dyDescent="0.25">
      <c r="A48" s="249" t="s">
        <v>0</v>
      </c>
      <c r="B48" s="250"/>
      <c r="C48" s="251" t="s">
        <v>15</v>
      </c>
      <c r="D48" s="252"/>
      <c r="E48" s="11"/>
      <c r="F48" s="248"/>
    </row>
    <row r="49" spans="1:6" ht="15" customHeight="1" x14ac:dyDescent="0.25">
      <c r="A49" s="253" t="s">
        <v>2</v>
      </c>
      <c r="B49" s="253" t="s">
        <v>3</v>
      </c>
      <c r="C49" s="256" t="s">
        <v>4</v>
      </c>
      <c r="D49" s="257"/>
      <c r="E49" s="258" t="s">
        <v>16</v>
      </c>
      <c r="F49" s="259"/>
    </row>
    <row r="50" spans="1:6" ht="15" customHeight="1" thickBot="1" x14ac:dyDescent="0.3">
      <c r="A50" s="254"/>
      <c r="B50" s="255"/>
      <c r="C50" s="19" t="s">
        <v>6</v>
      </c>
      <c r="D50" s="19" t="s">
        <v>7</v>
      </c>
      <c r="E50" s="19" t="s">
        <v>6</v>
      </c>
      <c r="F50" s="19" t="s">
        <v>7</v>
      </c>
    </row>
    <row r="51" spans="1:6" ht="15" customHeight="1" thickTop="1" x14ac:dyDescent="0.25">
      <c r="A51" s="56" t="s">
        <v>53</v>
      </c>
      <c r="B51" s="57">
        <v>441</v>
      </c>
      <c r="C51" s="142">
        <f>D51</f>
        <v>44079</v>
      </c>
      <c r="D51" s="59">
        <f>D33</f>
        <v>44079</v>
      </c>
      <c r="E51" s="60" t="s">
        <v>10</v>
      </c>
      <c r="F51" s="61">
        <f>D51+4</f>
        <v>44083</v>
      </c>
    </row>
    <row r="52" spans="1:6" ht="15" customHeight="1" x14ac:dyDescent="0.25">
      <c r="A52" s="101" t="s">
        <v>53</v>
      </c>
      <c r="B52" s="62">
        <v>442</v>
      </c>
      <c r="C52" s="166">
        <f>D52</f>
        <v>44086</v>
      </c>
      <c r="D52" s="167">
        <f>D51+7</f>
        <v>44086</v>
      </c>
      <c r="E52" s="168" t="s">
        <v>10</v>
      </c>
      <c r="F52" s="103">
        <f>D52+4</f>
        <v>44090</v>
      </c>
    </row>
    <row r="53" spans="1:6" ht="15" customHeight="1" x14ac:dyDescent="0.25">
      <c r="A53" s="105" t="str">
        <f>A37</f>
        <v>Jan Caribe</v>
      </c>
      <c r="B53" s="104">
        <f>B37</f>
        <v>443</v>
      </c>
      <c r="C53" s="169">
        <f>D53</f>
        <v>44090</v>
      </c>
      <c r="D53" s="170">
        <f>D37</f>
        <v>44090</v>
      </c>
      <c r="E53" s="171" t="s">
        <v>10</v>
      </c>
      <c r="F53" s="109">
        <f>D53+4</f>
        <v>44094</v>
      </c>
    </row>
    <row r="54" spans="1:6" ht="15" customHeight="1" x14ac:dyDescent="0.25">
      <c r="A54" s="101" t="str">
        <f>A39</f>
        <v>Jan Caribe</v>
      </c>
      <c r="B54" s="62">
        <f>B39</f>
        <v>444</v>
      </c>
      <c r="C54" s="166">
        <f>D54</f>
        <v>44098</v>
      </c>
      <c r="D54" s="167">
        <f>D39</f>
        <v>44098</v>
      </c>
      <c r="E54" s="168" t="s">
        <v>10</v>
      </c>
      <c r="F54" s="103">
        <f>D54+4</f>
        <v>44102</v>
      </c>
    </row>
    <row r="55" spans="1:6" ht="12.75" customHeight="1" x14ac:dyDescent="0.25">
      <c r="A55" s="105" t="str">
        <f>A41</f>
        <v>Jan Caribe</v>
      </c>
      <c r="B55" s="104">
        <f>B41</f>
        <v>445</v>
      </c>
      <c r="C55" s="169">
        <f>D55</f>
        <v>44105</v>
      </c>
      <c r="D55" s="170">
        <f>D41</f>
        <v>44105</v>
      </c>
      <c r="E55" s="171" t="s">
        <v>10</v>
      </c>
      <c r="F55" s="61">
        <f>D55+4</f>
        <v>44109</v>
      </c>
    </row>
    <row r="56" spans="1:6" ht="12.75" customHeight="1" x14ac:dyDescent="0.25">
      <c r="A56" s="267" t="s">
        <v>26</v>
      </c>
      <c r="B56" s="267"/>
      <c r="C56" s="267"/>
      <c r="D56" s="267"/>
      <c r="E56" s="267"/>
      <c r="F56" s="2"/>
    </row>
    <row r="57" spans="1:6" ht="12.75" customHeight="1" x14ac:dyDescent="0.25">
      <c r="A57" s="268" t="s">
        <v>20</v>
      </c>
      <c r="B57" s="268"/>
      <c r="C57" s="268"/>
      <c r="D57" s="268"/>
      <c r="E57" s="268"/>
      <c r="F57" s="2"/>
    </row>
    <row r="58" spans="1:6" ht="17.25" customHeight="1" x14ac:dyDescent="0.25">
      <c r="A58" s="100"/>
      <c r="B58" s="139"/>
      <c r="C58" s="139"/>
      <c r="D58" s="139"/>
      <c r="E58" s="139"/>
      <c r="F58" s="2"/>
    </row>
    <row r="59" spans="1:6" ht="26.25" customHeight="1" x14ac:dyDescent="0.25">
      <c r="A59" s="7"/>
      <c r="B59" s="8"/>
      <c r="C59" s="9"/>
      <c r="D59" s="10"/>
      <c r="E59" s="9"/>
      <c r="F59" s="247"/>
    </row>
    <row r="60" spans="1:6" ht="18.75" customHeight="1" x14ac:dyDescent="0.25">
      <c r="A60" s="249" t="s">
        <v>0</v>
      </c>
      <c r="B60" s="250"/>
      <c r="C60" s="251" t="s">
        <v>17</v>
      </c>
      <c r="D60" s="252"/>
      <c r="E60" s="11"/>
      <c r="F60" s="248"/>
    </row>
    <row r="61" spans="1:6" ht="15" customHeight="1" x14ac:dyDescent="0.25">
      <c r="A61" s="269" t="s">
        <v>2</v>
      </c>
      <c r="B61" s="269" t="s">
        <v>3</v>
      </c>
      <c r="C61" s="271" t="s">
        <v>4</v>
      </c>
      <c r="D61" s="272"/>
      <c r="E61" s="273" t="s">
        <v>18</v>
      </c>
      <c r="F61" s="274"/>
    </row>
    <row r="62" spans="1:6" ht="15" customHeight="1" thickBot="1" x14ac:dyDescent="0.3">
      <c r="A62" s="270"/>
      <c r="B62" s="270"/>
      <c r="C62" s="20" t="s">
        <v>6</v>
      </c>
      <c r="D62" s="20" t="s">
        <v>7</v>
      </c>
      <c r="E62" s="20" t="s">
        <v>6</v>
      </c>
      <c r="F62" s="20" t="s">
        <v>7</v>
      </c>
    </row>
    <row r="63" spans="1:6" ht="15" customHeight="1" thickTop="1" x14ac:dyDescent="0.25">
      <c r="A63" s="89" t="str">
        <f>A10</f>
        <v>C.Navigator</v>
      </c>
      <c r="B63" s="90">
        <f>B10</f>
        <v>577</v>
      </c>
      <c r="C63" s="73" t="str">
        <f>C10</f>
        <v>Monday</v>
      </c>
      <c r="D63" s="67">
        <f>D10</f>
        <v>44074</v>
      </c>
      <c r="E63" s="68" t="s">
        <v>14</v>
      </c>
      <c r="F63" s="69">
        <f>D63+4</f>
        <v>44078</v>
      </c>
    </row>
    <row r="64" spans="1:6" ht="15" customHeight="1" x14ac:dyDescent="0.25">
      <c r="A64" s="63"/>
      <c r="B64" s="64"/>
      <c r="C64" s="135" t="str">
        <f>C12</f>
        <v>Tuesday</v>
      </c>
      <c r="D64" s="136">
        <f>D12</f>
        <v>44082</v>
      </c>
      <c r="E64" s="135" t="s">
        <v>14</v>
      </c>
      <c r="F64" s="137">
        <f>D64+4</f>
        <v>44086</v>
      </c>
    </row>
    <row r="65" spans="1:7" ht="15" customHeight="1" x14ac:dyDescent="0.25">
      <c r="A65" s="89" t="str">
        <f>A14</f>
        <v>C.Navigator</v>
      </c>
      <c r="B65" s="90">
        <f>B14</f>
        <v>579</v>
      </c>
      <c r="C65" s="73" t="str">
        <f>C14</f>
        <v>Monday</v>
      </c>
      <c r="D65" s="74">
        <f>D14</f>
        <v>44088</v>
      </c>
      <c r="E65" s="68" t="s">
        <v>14</v>
      </c>
      <c r="F65" s="69">
        <f>D65+4</f>
        <v>44092</v>
      </c>
    </row>
    <row r="66" spans="1:7" ht="15" customHeight="1" x14ac:dyDescent="0.25">
      <c r="A66" s="65"/>
      <c r="B66" s="66"/>
      <c r="C66" s="135" t="str">
        <f>C16</f>
        <v>Monday</v>
      </c>
      <c r="D66" s="137">
        <f>D16</f>
        <v>44095</v>
      </c>
      <c r="E66" s="135" t="s">
        <v>14</v>
      </c>
      <c r="F66" s="138">
        <f t="shared" ref="F66" si="3">D66+4</f>
        <v>44099</v>
      </c>
    </row>
    <row r="67" spans="1:7" ht="15" customHeight="1" x14ac:dyDescent="0.25">
      <c r="A67" s="89" t="str">
        <f>A18</f>
        <v>C.Navigator</v>
      </c>
      <c r="B67" s="90">
        <f>B18</f>
        <v>581</v>
      </c>
      <c r="C67" s="73" t="str">
        <f>C18</f>
        <v>Monday</v>
      </c>
      <c r="D67" s="74">
        <f>D18</f>
        <v>44102</v>
      </c>
      <c r="E67" s="68" t="s">
        <v>14</v>
      </c>
      <c r="F67" s="69">
        <f>D67+4</f>
        <v>44106</v>
      </c>
    </row>
    <row r="68" spans="1:7" ht="15" customHeight="1" x14ac:dyDescent="0.25">
      <c r="A68" s="25" t="s">
        <v>27</v>
      </c>
      <c r="B68" s="25"/>
      <c r="C68" s="25"/>
      <c r="D68" s="24"/>
      <c r="E68" s="24"/>
      <c r="F68" s="24"/>
      <c r="G68" s="26"/>
    </row>
    <row r="69" spans="1:7" x14ac:dyDescent="0.25">
      <c r="A69" s="268" t="s">
        <v>20</v>
      </c>
      <c r="B69" s="268"/>
      <c r="C69" s="268"/>
      <c r="D69" s="268"/>
      <c r="E69" s="268"/>
      <c r="F69" s="27"/>
    </row>
    <row r="70" spans="1:7" ht="12.75" customHeight="1" x14ac:dyDescent="0.25">
      <c r="A70" s="12" t="s">
        <v>48</v>
      </c>
      <c r="B70" s="21"/>
      <c r="C70" s="13"/>
      <c r="D70" s="22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2021MAY</vt:lpstr>
      <vt:lpstr>2021APR</vt:lpstr>
      <vt:lpstr>2021MAR</vt:lpstr>
      <vt:lpstr>2021FEB</vt:lpstr>
      <vt:lpstr>2021JAN</vt:lpstr>
      <vt:lpstr>2020DEC</vt:lpstr>
      <vt:lpstr>2020Nov</vt:lpstr>
      <vt:lpstr>2020Oct</vt:lpstr>
      <vt:lpstr>2020SEP</vt:lpstr>
      <vt:lpstr>2020AUG</vt:lpstr>
      <vt:lpstr>2020JULY</vt:lpstr>
      <vt:lpstr>2020JUNE</vt:lpstr>
      <vt:lpstr>2020MAY</vt:lpstr>
      <vt:lpstr>2020APR</vt:lpstr>
      <vt:lpstr>2020MAR</vt:lpstr>
      <vt:lpstr>2020FEB</vt:lpstr>
      <vt:lpstr>2020JAN</vt:lpstr>
      <vt:lpstr>'2020APR'!Print_Area</vt:lpstr>
      <vt:lpstr>'2020AUG'!Print_Area</vt:lpstr>
      <vt:lpstr>'2020DEC'!Print_Area</vt:lpstr>
      <vt:lpstr>'2020FEB'!Print_Area</vt:lpstr>
      <vt:lpstr>'2020JAN'!Print_Area</vt:lpstr>
      <vt:lpstr>'2020JULY'!Print_Area</vt:lpstr>
      <vt:lpstr>'2020JUNE'!Print_Area</vt:lpstr>
      <vt:lpstr>'2020MAR'!Print_Area</vt:lpstr>
      <vt:lpstr>'2020MAY'!Print_Area</vt:lpstr>
      <vt:lpstr>'2020Nov'!Print_Area</vt:lpstr>
      <vt:lpstr>'2020Oct'!Print_Area</vt:lpstr>
      <vt:lpstr>'2020SEP'!Print_Area</vt:lpstr>
      <vt:lpstr>'2021APR'!Print_Area</vt:lpstr>
      <vt:lpstr>'2021FEB'!Print_Area</vt:lpstr>
      <vt:lpstr>'2021JAN'!Print_Area</vt:lpstr>
      <vt:lpstr>'2021MAR'!Print_Area</vt:lpstr>
      <vt:lpstr>'2021MAY'!Print_Area</vt:lpstr>
      <vt:lpstr>'2020APR'!Print_Titles</vt:lpstr>
      <vt:lpstr>'2020AUG'!Print_Titles</vt:lpstr>
      <vt:lpstr>'2020DEC'!Print_Titles</vt:lpstr>
      <vt:lpstr>'2020FEB'!Print_Titles</vt:lpstr>
      <vt:lpstr>'2020JAN'!Print_Titles</vt:lpstr>
      <vt:lpstr>'2020JULY'!Print_Titles</vt:lpstr>
      <vt:lpstr>'2020JUNE'!Print_Titles</vt:lpstr>
      <vt:lpstr>'2020MAR'!Print_Titles</vt:lpstr>
      <vt:lpstr>'2020MAY'!Print_Titles</vt:lpstr>
      <vt:lpstr>'2020Nov'!Print_Titles</vt:lpstr>
      <vt:lpstr>'2020Oct'!Print_Titles</vt:lpstr>
      <vt:lpstr>'2020SEP'!Print_Titles</vt:lpstr>
      <vt:lpstr>'2021APR'!Print_Titles</vt:lpstr>
      <vt:lpstr>'2021FEB'!Print_Titles</vt:lpstr>
      <vt:lpstr>'2021JAN'!Print_Titles</vt:lpstr>
      <vt:lpstr>'2021MAR'!Print_Titles</vt:lpstr>
      <vt:lpstr>'2021MAY'!Print_Titles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D Brantley</dc:creator>
  <cp:lastModifiedBy>Robert D. Brantley</cp:lastModifiedBy>
  <cp:lastPrinted>2012-08-10T23:55:11Z</cp:lastPrinted>
  <dcterms:created xsi:type="dcterms:W3CDTF">2012-02-06T19:38:45Z</dcterms:created>
  <dcterms:modified xsi:type="dcterms:W3CDTF">2021-04-30T16:17:50Z</dcterms:modified>
</cp:coreProperties>
</file>