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320" windowHeight="8205" tabRatio="661"/>
  </bookViews>
  <sheets>
    <sheet name="2018Jan" sheetId="73" r:id="rId1"/>
    <sheet name="2017Dec" sheetId="72" r:id="rId2"/>
    <sheet name="2017Nov" sheetId="71" r:id="rId3"/>
    <sheet name="2017Oct" sheetId="70" r:id="rId4"/>
    <sheet name="2017Sept" sheetId="69" r:id="rId5"/>
    <sheet name="2017Aug" sheetId="68" r:id="rId6"/>
    <sheet name="2017JULY" sheetId="67" r:id="rId7"/>
    <sheet name="2017JUNE" sheetId="66" r:id="rId8"/>
    <sheet name="2017MAY" sheetId="65" r:id="rId9"/>
    <sheet name="2017APR" sheetId="64" r:id="rId10"/>
    <sheet name="2017MAR" sheetId="63" r:id="rId11"/>
    <sheet name="2017FEB" sheetId="62" r:id="rId12"/>
    <sheet name="2017JAN" sheetId="61" r:id="rId13"/>
    <sheet name="2016DEC" sheetId="60" r:id="rId14"/>
    <sheet name="2016NOV" sheetId="59" r:id="rId15"/>
    <sheet name="2016Oct" sheetId="58" r:id="rId16"/>
    <sheet name="2016Sept" sheetId="57" r:id="rId17"/>
    <sheet name="2016AUG" sheetId="56" r:id="rId18"/>
  </sheets>
  <definedNames>
    <definedName name="_xlnm.Print_Area" localSheetId="17">'2016AUG'!$A$5:$F$66</definedName>
    <definedName name="_xlnm.Print_Area" localSheetId="13">'2016DEC'!$A$5:$F$68</definedName>
    <definedName name="_xlnm.Print_Area" localSheetId="14">'2016NOV'!$A$5:$F$70</definedName>
    <definedName name="_xlnm.Print_Area" localSheetId="15">'2016Oct'!$A$5:$F$68</definedName>
    <definedName name="_xlnm.Print_Area" localSheetId="16">'2016Sept'!$A$5:$F$66</definedName>
    <definedName name="_xlnm.Print_Area" localSheetId="9">'2017APR'!$A$5:$F$68</definedName>
    <definedName name="_xlnm.Print_Area" localSheetId="5">'2017Aug'!$A$5:$F$68</definedName>
    <definedName name="_xlnm.Print_Area" localSheetId="1">'2017Dec'!$A$5:$F$69</definedName>
    <definedName name="_xlnm.Print_Area" localSheetId="11">'2017FEB'!$A$5:$F$68</definedName>
    <definedName name="_xlnm.Print_Area" localSheetId="12">'2017JAN'!$A$5:$F$68</definedName>
    <definedName name="_xlnm.Print_Area" localSheetId="6">'2017JULY'!$A$5:$F$68</definedName>
    <definedName name="_xlnm.Print_Area" localSheetId="7">'2017JUNE'!$A$5:$F$68</definedName>
    <definedName name="_xlnm.Print_Area" localSheetId="10">'2017MAR'!$A$5:$F$68</definedName>
    <definedName name="_xlnm.Print_Area" localSheetId="8">'2017MAY'!$A$5:$F$68</definedName>
    <definedName name="_xlnm.Print_Area" localSheetId="2">'2017Nov'!$A$5:$F$68</definedName>
    <definedName name="_xlnm.Print_Area" localSheetId="3">'2017Oct'!$A$5:$F$68</definedName>
    <definedName name="_xlnm.Print_Area" localSheetId="4">'2017Sept'!$A$5:$F$68</definedName>
    <definedName name="_xlnm.Print_Area" localSheetId="0">'2018Jan'!$A$5:$F$68</definedName>
    <definedName name="_xlnm.Print_Titles" localSheetId="17">'2016AUG'!$2:$4</definedName>
    <definedName name="_xlnm.Print_Titles" localSheetId="13">'2016DEC'!$2:$4</definedName>
    <definedName name="_xlnm.Print_Titles" localSheetId="14">'2016NOV'!$2:$4</definedName>
    <definedName name="_xlnm.Print_Titles" localSheetId="15">'2016Oct'!$2:$4</definedName>
    <definedName name="_xlnm.Print_Titles" localSheetId="16">'2016Sept'!$2:$4</definedName>
    <definedName name="_xlnm.Print_Titles" localSheetId="9">'2017APR'!$2:$4</definedName>
    <definedName name="_xlnm.Print_Titles" localSheetId="5">'2017Aug'!$2:$4</definedName>
    <definedName name="_xlnm.Print_Titles" localSheetId="1">'2017Dec'!$2:$4</definedName>
    <definedName name="_xlnm.Print_Titles" localSheetId="11">'2017FEB'!$2:$4</definedName>
    <definedName name="_xlnm.Print_Titles" localSheetId="12">'2017JAN'!$2:$4</definedName>
    <definedName name="_xlnm.Print_Titles" localSheetId="6">'2017JULY'!$2:$4</definedName>
    <definedName name="_xlnm.Print_Titles" localSheetId="7">'2017JUNE'!$2:$4</definedName>
    <definedName name="_xlnm.Print_Titles" localSheetId="10">'2017MAR'!$2:$4</definedName>
    <definedName name="_xlnm.Print_Titles" localSheetId="8">'2017MAY'!$2:$4</definedName>
    <definedName name="_xlnm.Print_Titles" localSheetId="2">'2017Nov'!$2:$4</definedName>
    <definedName name="_xlnm.Print_Titles" localSheetId="3">'2017Oct'!$2:$4</definedName>
    <definedName name="_xlnm.Print_Titles" localSheetId="4">'2017Sept'!$2:$4</definedName>
    <definedName name="_xlnm.Print_Titles" localSheetId="0">'2018Jan'!$2:$4</definedName>
  </definedNames>
  <calcPr calcId="145621"/>
  <webPublishing allowPng="1" targetScreenSize="1024x768" codePage="1252"/>
  <webPublishObjects count="30">
    <webPublishObject id="29810" divId="schedule_29810" destinationFile="W:\Page.mht"/>
    <webPublishObject id="5074" divId="schedule_5074" destinationFile="Z:\schedule.htm"/>
    <webPublishObject id="2294" divId="schedule_2294" destinationFile="C:\Users\robbie\AppData\Roaming\Microsoft\Windows\Network Shortcuts\schedule.htm"/>
    <webPublishObject id="7719" divId="schedule_7719" destinationFile="W:\schedule.htm"/>
    <webPublishObject id="12582" divId="schedule_12582" destinationFile="W:\schedule.htm"/>
    <webPublishObject id="29559" divId="schedule_29559" destinationFile="C:\Users\robbie\Virtual Machines\schedule.htm"/>
    <webPublishObject id="7573" divId="schedule_7573" destinationFile="W:\schedule.htm"/>
    <webPublishObject id="13696" divId="schedule_13696" destinationFile="W:\schedule.htm"/>
    <webPublishObject id="2185" divId="schedule_2185" destinationFile="W:\schedule.htm"/>
    <webPublishObject id="12650" divId="schedule_12650" destinationFile="W:\schedule.htm"/>
    <webPublishObject id="3368" divId="schedule_3368" destinationFile="W:\schedule.htm"/>
    <webPublishObject id="23501" divId="schedule_23501" destinationFile="W:\schedule.htm"/>
    <webPublishObject id="10032" divId="schedule_10032" destinationFile="W:\schedule.htm"/>
    <webPublishObject id="28188" divId="schedule_28188" destinationFile="W:\schedule.mht"/>
    <webPublishObject id="11629" divId="schedule_11629" destinationFile="W:\schedule.htm"/>
    <webPublishObject id="24010" divId="schedule_24010" destinationFile="W:\schedule.htm"/>
    <webPublishObject id="3424" divId="schedule_3424" destinationFile="W:\schedule.htm"/>
    <webPublishObject id="13299" divId="schedule_13299" destinationFile="W:\schedule.htm"/>
    <webPublishObject id="17177" divId="schedule_17177" destinationFile="W:\schedule.htm"/>
    <webPublishObject id="32614" divId="schedule_32614" destinationFile="W:\schedule.htm"/>
    <webPublishObject id="12822" divId="schedule_12822" destinationFile="W:\schedule.htm"/>
    <webPublishObject id="3431" divId="schedule_3431" destinationFile="W:\schedule.htm"/>
    <webPublishObject id="4111" divId="schedule_4111" destinationFile="W:\schedule.htm"/>
    <webPublishObject id="19017" divId="schedule_19017" destinationFile="W:\schedule.htm"/>
    <webPublishObject id="22532" divId="schedule_22532" destinationFile="W:\schedule.htm"/>
    <webPublishObject id="9232" divId="schedule_9232" destinationFile="W:\schedule.mht"/>
    <webPublishObject id="19066" divId="schedule_19066" destinationFile="W:\schedule.htm"/>
    <webPublishObject id="16283" divId="schedule_16283" destinationFile="W:\schedule.htm"/>
    <webPublishObject id="8103" divId="schedule_8103" destinationFile="W:\schedule.htm"/>
    <webPublishObject id="11396" divId="schedule_11396" destinationFile="W:\schedule.htm"/>
  </webPublishObjects>
</workbook>
</file>

<file path=xl/calcChain.xml><?xml version="1.0" encoding="utf-8"?>
<calcChain xmlns="http://schemas.openxmlformats.org/spreadsheetml/2006/main">
  <c r="F62" i="73" l="1"/>
  <c r="D66" i="73"/>
  <c r="F66" i="73" s="1"/>
  <c r="B66" i="73"/>
  <c r="A66" i="73"/>
  <c r="C53" i="73"/>
  <c r="D11" i="73"/>
  <c r="F11" i="73" s="1"/>
  <c r="D12" i="73"/>
  <c r="C63" i="73"/>
  <c r="D62" i="73"/>
  <c r="C62" i="73"/>
  <c r="C54" i="73"/>
  <c r="B54" i="73"/>
  <c r="A54" i="73"/>
  <c r="B53" i="73"/>
  <c r="A53" i="73"/>
  <c r="C52" i="73"/>
  <c r="B52" i="73"/>
  <c r="A52" i="73"/>
  <c r="C51" i="73"/>
  <c r="B51" i="73"/>
  <c r="A51" i="73"/>
  <c r="C50" i="73"/>
  <c r="B50" i="73"/>
  <c r="A50" i="73"/>
  <c r="B40" i="73"/>
  <c r="A40" i="73"/>
  <c r="B38" i="73"/>
  <c r="B65" i="73" s="1"/>
  <c r="A38" i="73"/>
  <c r="A65" i="73" s="1"/>
  <c r="C36" i="73"/>
  <c r="B36" i="73"/>
  <c r="B64" i="73" s="1"/>
  <c r="A36" i="73"/>
  <c r="A64" i="73" s="1"/>
  <c r="C34" i="73"/>
  <c r="B34" i="73"/>
  <c r="B63" i="73" s="1"/>
  <c r="A34" i="73"/>
  <c r="A63" i="73" s="1"/>
  <c r="D32" i="73"/>
  <c r="F32" i="73" s="1"/>
  <c r="C32" i="73"/>
  <c r="B32" i="73"/>
  <c r="B62" i="73" s="1"/>
  <c r="A32" i="73"/>
  <c r="A62" i="73" s="1"/>
  <c r="D63" i="73"/>
  <c r="F63" i="73" s="1"/>
  <c r="F10" i="73"/>
  <c r="D2" i="73"/>
  <c r="D14" i="73" l="1"/>
  <c r="F12" i="73"/>
  <c r="D13" i="73"/>
  <c r="D33" i="73"/>
  <c r="D34" i="73"/>
  <c r="F34" i="73" s="1"/>
  <c r="F51" i="72"/>
  <c r="B40" i="72"/>
  <c r="D36" i="73" l="1"/>
  <c r="D16" i="73"/>
  <c r="D18" i="73" s="1"/>
  <c r="F14" i="73"/>
  <c r="F33" i="73"/>
  <c r="D50" i="73"/>
  <c r="F50" i="73" s="1"/>
  <c r="D35" i="73"/>
  <c r="F13" i="73"/>
  <c r="D15" i="73"/>
  <c r="D18" i="72"/>
  <c r="D64" i="73" l="1"/>
  <c r="F64" i="73" s="1"/>
  <c r="F36" i="73"/>
  <c r="D17" i="73"/>
  <c r="F15" i="73"/>
  <c r="D51" i="73"/>
  <c r="F51" i="73" s="1"/>
  <c r="F35" i="73"/>
  <c r="D37" i="73"/>
  <c r="D65" i="73"/>
  <c r="F65" i="73" s="1"/>
  <c r="D38" i="73"/>
  <c r="F38" i="73" s="1"/>
  <c r="F16" i="73"/>
  <c r="F39" i="72"/>
  <c r="F17" i="72"/>
  <c r="D19" i="72"/>
  <c r="D17" i="72"/>
  <c r="D41" i="72"/>
  <c r="D39" i="72"/>
  <c r="C64" i="72"/>
  <c r="D63" i="72"/>
  <c r="F63" i="72" s="1"/>
  <c r="C63" i="72"/>
  <c r="C55" i="72"/>
  <c r="B55" i="72"/>
  <c r="A55" i="72"/>
  <c r="B54" i="72"/>
  <c r="A54" i="72"/>
  <c r="C53" i="72"/>
  <c r="B53" i="72"/>
  <c r="A53" i="72"/>
  <c r="C52" i="72"/>
  <c r="B52" i="72"/>
  <c r="A52" i="72"/>
  <c r="C50" i="72"/>
  <c r="B50" i="72"/>
  <c r="A50" i="72"/>
  <c r="A40" i="72"/>
  <c r="B38" i="72"/>
  <c r="B66" i="72" s="1"/>
  <c r="A38" i="72"/>
  <c r="A66" i="72" s="1"/>
  <c r="C36" i="72"/>
  <c r="B36" i="72"/>
  <c r="B65" i="72" s="1"/>
  <c r="A36" i="72"/>
  <c r="A65" i="72" s="1"/>
  <c r="C34" i="72"/>
  <c r="B34" i="72"/>
  <c r="B64" i="72" s="1"/>
  <c r="A34" i="72"/>
  <c r="A64" i="72" s="1"/>
  <c r="D32" i="72"/>
  <c r="F32" i="72" s="1"/>
  <c r="C32" i="72"/>
  <c r="B32" i="72"/>
  <c r="B63" i="72" s="1"/>
  <c r="A32" i="72"/>
  <c r="A63" i="72" s="1"/>
  <c r="B17" i="72"/>
  <c r="D12" i="72"/>
  <c r="F12" i="72" s="1"/>
  <c r="F11" i="72"/>
  <c r="D11" i="72"/>
  <c r="D13" i="72" s="1"/>
  <c r="F10" i="72"/>
  <c r="D2" i="72"/>
  <c r="D52" i="73" l="1"/>
  <c r="F52" i="73" s="1"/>
  <c r="D39" i="73"/>
  <c r="F37" i="73"/>
  <c r="D19" i="73"/>
  <c r="F19" i="73" s="1"/>
  <c r="F17" i="73"/>
  <c r="D40" i="73"/>
  <c r="F40" i="73" s="1"/>
  <c r="F18" i="73"/>
  <c r="D33" i="72"/>
  <c r="D50" i="72" s="1"/>
  <c r="F50" i="72" s="1"/>
  <c r="D15" i="72"/>
  <c r="F13" i="72"/>
  <c r="D14" i="72"/>
  <c r="F33" i="72"/>
  <c r="D34" i="72"/>
  <c r="F34" i="72" s="1"/>
  <c r="D64" i="72"/>
  <c r="F64" i="72" s="1"/>
  <c r="D2" i="71"/>
  <c r="F39" i="73" l="1"/>
  <c r="D53" i="73"/>
  <c r="F53" i="73" s="1"/>
  <c r="D41" i="73"/>
  <c r="D35" i="72"/>
  <c r="D37" i="72"/>
  <c r="D52" i="72"/>
  <c r="F52" i="72" s="1"/>
  <c r="F35" i="72"/>
  <c r="F14" i="72"/>
  <c r="D16" i="72"/>
  <c r="D36" i="72"/>
  <c r="F15" i="72"/>
  <c r="D41" i="71"/>
  <c r="F39" i="71"/>
  <c r="D39" i="71"/>
  <c r="F17" i="71"/>
  <c r="D19" i="71"/>
  <c r="D17" i="71"/>
  <c r="C63" i="71"/>
  <c r="D62" i="71"/>
  <c r="F62" i="71" s="1"/>
  <c r="C62" i="71"/>
  <c r="C54" i="71"/>
  <c r="B54" i="71"/>
  <c r="A54" i="71"/>
  <c r="C53" i="71"/>
  <c r="B53" i="71"/>
  <c r="A53" i="71"/>
  <c r="C52" i="71"/>
  <c r="B52" i="71"/>
  <c r="A52" i="71"/>
  <c r="C51" i="71"/>
  <c r="B51" i="71"/>
  <c r="A51" i="71"/>
  <c r="C50" i="71"/>
  <c r="B50" i="71"/>
  <c r="A50" i="71"/>
  <c r="B40" i="71"/>
  <c r="B66" i="71" s="1"/>
  <c r="A40" i="71"/>
  <c r="A66" i="71" s="1"/>
  <c r="B38" i="71"/>
  <c r="B65" i="71" s="1"/>
  <c r="A38" i="71"/>
  <c r="A65" i="71" s="1"/>
  <c r="C36" i="71"/>
  <c r="B36" i="71"/>
  <c r="B64" i="71" s="1"/>
  <c r="A36" i="71"/>
  <c r="A64" i="71" s="1"/>
  <c r="C34" i="71"/>
  <c r="B34" i="71"/>
  <c r="B63" i="71" s="1"/>
  <c r="A34" i="71"/>
  <c r="A63" i="71" s="1"/>
  <c r="D33" i="71"/>
  <c r="D50" i="71" s="1"/>
  <c r="F50" i="71" s="1"/>
  <c r="D32" i="71"/>
  <c r="F32" i="71" s="1"/>
  <c r="C32" i="71"/>
  <c r="B32" i="71"/>
  <c r="B62" i="71" s="1"/>
  <c r="A32" i="71"/>
  <c r="A62" i="71" s="1"/>
  <c r="B17" i="71"/>
  <c r="B19" i="71" s="1"/>
  <c r="D12" i="71"/>
  <c r="D14" i="71" s="1"/>
  <c r="D16" i="71" s="1"/>
  <c r="D11" i="71"/>
  <c r="D13" i="71" s="1"/>
  <c r="F10" i="71"/>
  <c r="D54" i="73" l="1"/>
  <c r="F54" i="73" s="1"/>
  <c r="F41" i="73"/>
  <c r="F19" i="72"/>
  <c r="D65" i="72"/>
  <c r="F65" i="72" s="1"/>
  <c r="F36" i="72"/>
  <c r="D38" i="72"/>
  <c r="F38" i="72" s="1"/>
  <c r="F16" i="72"/>
  <c r="D66" i="72"/>
  <c r="F37" i="72"/>
  <c r="D53" i="72"/>
  <c r="F53" i="72" s="1"/>
  <c r="D34" i="71"/>
  <c r="F34" i="71" s="1"/>
  <c r="F12" i="71"/>
  <c r="D63" i="71"/>
  <c r="F63" i="71" s="1"/>
  <c r="D15" i="71"/>
  <c r="F13" i="71"/>
  <c r="D38" i="71"/>
  <c r="F38" i="71" s="1"/>
  <c r="D18" i="71"/>
  <c r="F16" i="71"/>
  <c r="D65" i="71"/>
  <c r="D36" i="71"/>
  <c r="F14" i="71"/>
  <c r="F33" i="71"/>
  <c r="F11" i="71"/>
  <c r="D35" i="71"/>
  <c r="F63" i="70"/>
  <c r="B64" i="70"/>
  <c r="C50" i="70"/>
  <c r="A52" i="70"/>
  <c r="B52" i="70"/>
  <c r="C36" i="70"/>
  <c r="B36" i="70"/>
  <c r="D14" i="70"/>
  <c r="D12" i="70"/>
  <c r="B17" i="70"/>
  <c r="B15" i="70"/>
  <c r="A64" i="70"/>
  <c r="C63" i="70"/>
  <c r="D62" i="70"/>
  <c r="F62" i="70" s="1"/>
  <c r="C62" i="70"/>
  <c r="C54" i="70"/>
  <c r="B54" i="70"/>
  <c r="A54" i="70"/>
  <c r="C53" i="70"/>
  <c r="B53" i="70"/>
  <c r="A53" i="70"/>
  <c r="C52" i="70"/>
  <c r="C51" i="70"/>
  <c r="B51" i="70"/>
  <c r="A51" i="70"/>
  <c r="B50" i="70"/>
  <c r="A50" i="70"/>
  <c r="B40" i="70"/>
  <c r="B66" i="70" s="1"/>
  <c r="A40" i="70"/>
  <c r="A66" i="70" s="1"/>
  <c r="B38" i="70"/>
  <c r="B65" i="70" s="1"/>
  <c r="A38" i="70"/>
  <c r="A65" i="70" s="1"/>
  <c r="A36" i="70"/>
  <c r="C34" i="70"/>
  <c r="B34" i="70"/>
  <c r="B63" i="70" s="1"/>
  <c r="A34" i="70"/>
  <c r="A63" i="70" s="1"/>
  <c r="D32" i="70"/>
  <c r="F32" i="70" s="1"/>
  <c r="C32" i="70"/>
  <c r="B32" i="70"/>
  <c r="B62" i="70" s="1"/>
  <c r="A32" i="70"/>
  <c r="A62" i="70" s="1"/>
  <c r="B19" i="70"/>
  <c r="B13" i="70"/>
  <c r="F12" i="70"/>
  <c r="D34" i="70"/>
  <c r="F34" i="70" s="1"/>
  <c r="D11" i="70"/>
  <c r="D33" i="70" s="1"/>
  <c r="F10" i="70"/>
  <c r="F66" i="72" l="1"/>
  <c r="D54" i="72"/>
  <c r="F54" i="72" s="1"/>
  <c r="F18" i="72"/>
  <c r="D40" i="72"/>
  <c r="F40" i="72" s="1"/>
  <c r="D37" i="71"/>
  <c r="D51" i="71"/>
  <c r="F51" i="71" s="1"/>
  <c r="F35" i="71"/>
  <c r="D64" i="71"/>
  <c r="F64" i="71" s="1"/>
  <c r="F36" i="71"/>
  <c r="F65" i="71"/>
  <c r="D66" i="71"/>
  <c r="F66" i="71" s="1"/>
  <c r="F15" i="71"/>
  <c r="F18" i="71"/>
  <c r="D40" i="71"/>
  <c r="F40" i="71" s="1"/>
  <c r="D63" i="70"/>
  <c r="F14" i="70"/>
  <c r="F33" i="70"/>
  <c r="D50" i="70"/>
  <c r="F50" i="70" s="1"/>
  <c r="D35" i="70"/>
  <c r="D16" i="70"/>
  <c r="D36" i="70"/>
  <c r="F11" i="70"/>
  <c r="D13" i="70"/>
  <c r="F63" i="69"/>
  <c r="D64" i="69"/>
  <c r="C63" i="69"/>
  <c r="D34" i="69"/>
  <c r="C34" i="69"/>
  <c r="D14" i="69"/>
  <c r="D12" i="69"/>
  <c r="D55" i="72" l="1"/>
  <c r="F55" i="72" s="1"/>
  <c r="F41" i="72"/>
  <c r="F37" i="71"/>
  <c r="D52" i="71"/>
  <c r="F52" i="71" s="1"/>
  <c r="F19" i="71"/>
  <c r="F13" i="70"/>
  <c r="D15" i="70"/>
  <c r="D51" i="70"/>
  <c r="F51" i="70" s="1"/>
  <c r="D37" i="70"/>
  <c r="F35" i="70"/>
  <c r="D64" i="70"/>
  <c r="F64" i="70" s="1"/>
  <c r="F36" i="70"/>
  <c r="D38" i="70"/>
  <c r="F38" i="70" s="1"/>
  <c r="D65" i="70"/>
  <c r="F16" i="70"/>
  <c r="D18" i="70"/>
  <c r="B19" i="69"/>
  <c r="B13" i="69"/>
  <c r="D63" i="69"/>
  <c r="D62" i="69"/>
  <c r="F62" i="69" s="1"/>
  <c r="C62" i="69"/>
  <c r="C54" i="69"/>
  <c r="B54" i="69"/>
  <c r="A54" i="69"/>
  <c r="C53" i="69"/>
  <c r="B53" i="69"/>
  <c r="A53" i="69"/>
  <c r="C52" i="69"/>
  <c r="C51" i="69"/>
  <c r="B51" i="69"/>
  <c r="A51" i="69"/>
  <c r="B50" i="69"/>
  <c r="A50" i="69"/>
  <c r="B40" i="69"/>
  <c r="B66" i="69" s="1"/>
  <c r="A40" i="69"/>
  <c r="A66" i="69" s="1"/>
  <c r="B38" i="69"/>
  <c r="B65" i="69" s="1"/>
  <c r="A38" i="69"/>
  <c r="A65" i="69" s="1"/>
  <c r="A36" i="69"/>
  <c r="A64" i="69" s="1"/>
  <c r="B34" i="69"/>
  <c r="B63" i="69" s="1"/>
  <c r="A34" i="69"/>
  <c r="A63" i="69" s="1"/>
  <c r="D32" i="69"/>
  <c r="F34" i="69" s="1"/>
  <c r="C32" i="69"/>
  <c r="B32" i="69"/>
  <c r="B62" i="69" s="1"/>
  <c r="A32" i="69"/>
  <c r="A62" i="69" s="1"/>
  <c r="F12" i="69"/>
  <c r="D11" i="69"/>
  <c r="D33" i="69" s="1"/>
  <c r="F10" i="69"/>
  <c r="B65" i="68"/>
  <c r="D62" i="68"/>
  <c r="F62" i="68" s="1"/>
  <c r="C62" i="68"/>
  <c r="C54" i="68"/>
  <c r="B54" i="68"/>
  <c r="A54" i="68"/>
  <c r="C53" i="68"/>
  <c r="B53" i="68"/>
  <c r="A53" i="68"/>
  <c r="C52" i="68"/>
  <c r="B52" i="68"/>
  <c r="A52" i="68"/>
  <c r="C51" i="68"/>
  <c r="B51" i="68"/>
  <c r="A51" i="68"/>
  <c r="B50" i="68"/>
  <c r="A50" i="68"/>
  <c r="B40" i="68"/>
  <c r="B66" i="68" s="1"/>
  <c r="A40" i="68"/>
  <c r="A66" i="68" s="1"/>
  <c r="B38" i="68"/>
  <c r="A38" i="68"/>
  <c r="A65" i="68" s="1"/>
  <c r="C36" i="68"/>
  <c r="B36" i="68"/>
  <c r="B64" i="68" s="1"/>
  <c r="A36" i="68"/>
  <c r="A64" i="68" s="1"/>
  <c r="B34" i="68"/>
  <c r="B63" i="68" s="1"/>
  <c r="A34" i="68"/>
  <c r="A63" i="68" s="1"/>
  <c r="D32" i="68"/>
  <c r="D34" i="68" s="1"/>
  <c r="F34" i="68" s="1"/>
  <c r="C32" i="68"/>
  <c r="B32" i="68"/>
  <c r="B62" i="68" s="1"/>
  <c r="A32" i="68"/>
  <c r="A62" i="68" s="1"/>
  <c r="D12" i="68"/>
  <c r="F12" i="68" s="1"/>
  <c r="D11" i="68"/>
  <c r="D33" i="68" s="1"/>
  <c r="F10" i="68"/>
  <c r="D62" i="67"/>
  <c r="F62" i="67" s="1"/>
  <c r="C62" i="67"/>
  <c r="C54" i="67"/>
  <c r="B54" i="67"/>
  <c r="A54" i="67"/>
  <c r="C53" i="67"/>
  <c r="B53" i="67"/>
  <c r="A53" i="67"/>
  <c r="C52" i="67"/>
  <c r="B52" i="67"/>
  <c r="A52" i="67"/>
  <c r="C51" i="67"/>
  <c r="B51" i="67"/>
  <c r="A51" i="67"/>
  <c r="B50" i="67"/>
  <c r="A50" i="67"/>
  <c r="B40" i="67"/>
  <c r="B66" i="67" s="1"/>
  <c r="A40" i="67"/>
  <c r="A66" i="67" s="1"/>
  <c r="B38" i="67"/>
  <c r="B65" i="67" s="1"/>
  <c r="A38" i="67"/>
  <c r="A65" i="67" s="1"/>
  <c r="C36" i="67"/>
  <c r="B36" i="67"/>
  <c r="B64" i="67" s="1"/>
  <c r="A36" i="67"/>
  <c r="A64" i="67" s="1"/>
  <c r="B34" i="67"/>
  <c r="B63" i="67" s="1"/>
  <c r="A34" i="67"/>
  <c r="A63" i="67" s="1"/>
  <c r="D32" i="67"/>
  <c r="D34" i="67" s="1"/>
  <c r="F34" i="67" s="1"/>
  <c r="C32" i="67"/>
  <c r="B32" i="67"/>
  <c r="B62" i="67" s="1"/>
  <c r="A32" i="67"/>
  <c r="A62" i="67" s="1"/>
  <c r="D12" i="67"/>
  <c r="D63" i="67" s="1"/>
  <c r="D11" i="67"/>
  <c r="D33" i="67" s="1"/>
  <c r="F10" i="67"/>
  <c r="D53" i="71" l="1"/>
  <c r="F53" i="71" s="1"/>
  <c r="F18" i="70"/>
  <c r="D40" i="70"/>
  <c r="F40" i="70" s="1"/>
  <c r="F15" i="70"/>
  <c r="D17" i="70"/>
  <c r="F65" i="70"/>
  <c r="D66" i="70"/>
  <c r="F66" i="70" s="1"/>
  <c r="F37" i="70"/>
  <c r="D52" i="70"/>
  <c r="F52" i="70" s="1"/>
  <c r="D39" i="70"/>
  <c r="D35" i="69"/>
  <c r="D50" i="69"/>
  <c r="F50" i="69" s="1"/>
  <c r="F33" i="69"/>
  <c r="D13" i="69"/>
  <c r="F11" i="69"/>
  <c r="F64" i="69"/>
  <c r="F32" i="69"/>
  <c r="D63" i="68"/>
  <c r="F63" i="68" s="1"/>
  <c r="D35" i="68"/>
  <c r="D50" i="68"/>
  <c r="F50" i="68" s="1"/>
  <c r="F33" i="68"/>
  <c r="D13" i="68"/>
  <c r="F11" i="68"/>
  <c r="D64" i="68"/>
  <c r="F64" i="68" s="1"/>
  <c r="D14" i="68"/>
  <c r="F32" i="68"/>
  <c r="D35" i="67"/>
  <c r="D50" i="67"/>
  <c r="F50" i="67" s="1"/>
  <c r="F33" i="67"/>
  <c r="F63" i="67"/>
  <c r="D64" i="67"/>
  <c r="F64" i="67" s="1"/>
  <c r="D13" i="67"/>
  <c r="F11" i="67"/>
  <c r="D14" i="67"/>
  <c r="F32" i="67"/>
  <c r="F12" i="67"/>
  <c r="B63" i="66"/>
  <c r="B34" i="66"/>
  <c r="D62" i="66"/>
  <c r="F62" i="66" s="1"/>
  <c r="C62" i="66"/>
  <c r="B62" i="66"/>
  <c r="C54" i="66"/>
  <c r="B54" i="66"/>
  <c r="A54" i="66"/>
  <c r="C53" i="66"/>
  <c r="B53" i="66"/>
  <c r="A53" i="66"/>
  <c r="C52" i="66"/>
  <c r="B52" i="66"/>
  <c r="A52" i="66"/>
  <c r="C51" i="66"/>
  <c r="B51" i="66"/>
  <c r="A51" i="66"/>
  <c r="B50" i="66"/>
  <c r="A50" i="66"/>
  <c r="B40" i="66"/>
  <c r="B66" i="66" s="1"/>
  <c r="A40" i="66"/>
  <c r="A66" i="66" s="1"/>
  <c r="B38" i="66"/>
  <c r="B65" i="66" s="1"/>
  <c r="A38" i="66"/>
  <c r="A65" i="66" s="1"/>
  <c r="C36" i="66"/>
  <c r="B36" i="66"/>
  <c r="B64" i="66" s="1"/>
  <c r="A36" i="66"/>
  <c r="A64" i="66" s="1"/>
  <c r="A34" i="66"/>
  <c r="A63" i="66" s="1"/>
  <c r="D32" i="66"/>
  <c r="D34" i="66" s="1"/>
  <c r="F34" i="66" s="1"/>
  <c r="C32" i="66"/>
  <c r="B32" i="66"/>
  <c r="A32" i="66"/>
  <c r="A62" i="66" s="1"/>
  <c r="D12" i="66"/>
  <c r="D63" i="66" s="1"/>
  <c r="D11" i="66"/>
  <c r="D13" i="66" s="1"/>
  <c r="F10" i="66"/>
  <c r="D54" i="71" l="1"/>
  <c r="F54" i="71" s="1"/>
  <c r="F41" i="71"/>
  <c r="D53" i="70"/>
  <c r="F53" i="70" s="1"/>
  <c r="D41" i="70"/>
  <c r="F39" i="70"/>
  <c r="D19" i="70"/>
  <c r="F19" i="70" s="1"/>
  <c r="F17" i="70"/>
  <c r="F14" i="69"/>
  <c r="D36" i="69"/>
  <c r="F36" i="69" s="1"/>
  <c r="D16" i="69"/>
  <c r="F35" i="69"/>
  <c r="D51" i="69"/>
  <c r="F51" i="69" s="1"/>
  <c r="D37" i="69"/>
  <c r="F13" i="69"/>
  <c r="D15" i="69"/>
  <c r="F14" i="68"/>
  <c r="D36" i="68"/>
  <c r="F36" i="68" s="1"/>
  <c r="D16" i="68"/>
  <c r="F35" i="68"/>
  <c r="D51" i="68"/>
  <c r="F51" i="68" s="1"/>
  <c r="D37" i="68"/>
  <c r="F13" i="68"/>
  <c r="D15" i="68"/>
  <c r="F13" i="67"/>
  <c r="D15" i="67"/>
  <c r="F35" i="67"/>
  <c r="D51" i="67"/>
  <c r="F51" i="67" s="1"/>
  <c r="D37" i="67"/>
  <c r="F14" i="67"/>
  <c r="D36" i="67"/>
  <c r="F36" i="67" s="1"/>
  <c r="D16" i="67"/>
  <c r="F11" i="66"/>
  <c r="D33" i="66"/>
  <c r="D35" i="66" s="1"/>
  <c r="D37" i="66" s="1"/>
  <c r="D15" i="66"/>
  <c r="F13" i="66"/>
  <c r="F63" i="66"/>
  <c r="D64" i="66"/>
  <c r="F64" i="66" s="1"/>
  <c r="D51" i="66"/>
  <c r="F51" i="66" s="1"/>
  <c r="D14" i="66"/>
  <c r="F32" i="66"/>
  <c r="F12" i="66"/>
  <c r="F33" i="66"/>
  <c r="B62" i="65"/>
  <c r="B66" i="65"/>
  <c r="A66" i="65"/>
  <c r="A62" i="65"/>
  <c r="B51" i="65"/>
  <c r="B50" i="65"/>
  <c r="A52" i="65"/>
  <c r="A50" i="65"/>
  <c r="A51" i="65"/>
  <c r="F41" i="70" l="1"/>
  <c r="D54" i="70"/>
  <c r="F54" i="70" s="1"/>
  <c r="F16" i="69"/>
  <c r="D18" i="69"/>
  <c r="D65" i="69"/>
  <c r="D38" i="69"/>
  <c r="F38" i="69" s="1"/>
  <c r="D52" i="69"/>
  <c r="F52" i="69" s="1"/>
  <c r="D39" i="69"/>
  <c r="F37" i="69"/>
  <c r="F15" i="69"/>
  <c r="D17" i="69"/>
  <c r="F16" i="68"/>
  <c r="D18" i="68"/>
  <c r="D65" i="68"/>
  <c r="D38" i="68"/>
  <c r="F38" i="68" s="1"/>
  <c r="D52" i="68"/>
  <c r="F52" i="68" s="1"/>
  <c r="D39" i="68"/>
  <c r="F37" i="68"/>
  <c r="F15" i="68"/>
  <c r="D17" i="68"/>
  <c r="F15" i="67"/>
  <c r="D17" i="67"/>
  <c r="D52" i="67"/>
  <c r="F52" i="67" s="1"/>
  <c r="D39" i="67"/>
  <c r="F37" i="67"/>
  <c r="D65" i="67"/>
  <c r="F16" i="67"/>
  <c r="D18" i="67"/>
  <c r="D38" i="67"/>
  <c r="F38" i="67" s="1"/>
  <c r="D50" i="66"/>
  <c r="F50" i="66" s="1"/>
  <c r="F35" i="66"/>
  <c r="F37" i="66"/>
  <c r="D52" i="66"/>
  <c r="F52" i="66" s="1"/>
  <c r="D39" i="66"/>
  <c r="D17" i="66"/>
  <c r="F15" i="66"/>
  <c r="F14" i="66"/>
  <c r="D16" i="66"/>
  <c r="D36" i="66"/>
  <c r="F36" i="66" s="1"/>
  <c r="B40" i="65"/>
  <c r="A40" i="65"/>
  <c r="B38" i="65"/>
  <c r="B65" i="65" s="1"/>
  <c r="A36" i="65"/>
  <c r="A64" i="65" s="1"/>
  <c r="B36" i="65"/>
  <c r="B64" i="65" s="1"/>
  <c r="A34" i="65"/>
  <c r="A63" i="65" s="1"/>
  <c r="F50" i="65"/>
  <c r="F34" i="65"/>
  <c r="D37" i="65"/>
  <c r="D35" i="65"/>
  <c r="D34" i="65"/>
  <c r="F17" i="69" l="1"/>
  <c r="D19" i="69"/>
  <c r="F19" i="69" s="1"/>
  <c r="F65" i="69"/>
  <c r="D66" i="69"/>
  <c r="F66" i="69" s="1"/>
  <c r="D53" i="69"/>
  <c r="F53" i="69" s="1"/>
  <c r="F39" i="69"/>
  <c r="D41" i="69"/>
  <c r="F18" i="69"/>
  <c r="D40" i="69"/>
  <c r="F40" i="69" s="1"/>
  <c r="F65" i="68"/>
  <c r="D66" i="68"/>
  <c r="F66" i="68" s="1"/>
  <c r="D53" i="68"/>
  <c r="F53" i="68" s="1"/>
  <c r="F39" i="68"/>
  <c r="D41" i="68"/>
  <c r="F18" i="68"/>
  <c r="D40" i="68"/>
  <c r="F40" i="68" s="1"/>
  <c r="F17" i="68"/>
  <c r="D19" i="68"/>
  <c r="F19" i="68" s="1"/>
  <c r="F65" i="67"/>
  <c r="D66" i="67"/>
  <c r="F66" i="67" s="1"/>
  <c r="F17" i="67"/>
  <c r="D19" i="67"/>
  <c r="F19" i="67" s="1"/>
  <c r="F18" i="67"/>
  <c r="D40" i="67"/>
  <c r="F40" i="67" s="1"/>
  <c r="D53" i="67"/>
  <c r="F53" i="67" s="1"/>
  <c r="F39" i="67"/>
  <c r="D41" i="67"/>
  <c r="D65" i="66"/>
  <c r="D38" i="66"/>
  <c r="F38" i="66" s="1"/>
  <c r="F16" i="66"/>
  <c r="D18" i="66"/>
  <c r="D41" i="66"/>
  <c r="D53" i="66"/>
  <c r="F53" i="66" s="1"/>
  <c r="F39" i="66"/>
  <c r="D19" i="66"/>
  <c r="F19" i="66" s="1"/>
  <c r="F17" i="66"/>
  <c r="F62" i="65"/>
  <c r="D62" i="65"/>
  <c r="C62" i="65"/>
  <c r="C54" i="65"/>
  <c r="B54" i="65"/>
  <c r="A54" i="65"/>
  <c r="C53" i="65"/>
  <c r="B53" i="65"/>
  <c r="A53" i="65"/>
  <c r="C52" i="65"/>
  <c r="B52" i="65"/>
  <c r="C51" i="65"/>
  <c r="A38" i="65"/>
  <c r="A65" i="65" s="1"/>
  <c r="C36" i="65"/>
  <c r="D32" i="65"/>
  <c r="F32" i="65" s="1"/>
  <c r="C32" i="65"/>
  <c r="B32" i="65"/>
  <c r="A32" i="65"/>
  <c r="F12" i="65"/>
  <c r="D12" i="65"/>
  <c r="D63" i="65" s="1"/>
  <c r="D11" i="65"/>
  <c r="F11" i="65" s="1"/>
  <c r="F10" i="65"/>
  <c r="A38" i="64"/>
  <c r="F41" i="69" l="1"/>
  <c r="D54" i="69"/>
  <c r="F54" i="69" s="1"/>
  <c r="F41" i="68"/>
  <c r="D54" i="68"/>
  <c r="F54" i="68" s="1"/>
  <c r="F41" i="67"/>
  <c r="D54" i="67"/>
  <c r="F54" i="67" s="1"/>
  <c r="F41" i="66"/>
  <c r="D54" i="66"/>
  <c r="F54" i="66" s="1"/>
  <c r="F65" i="66"/>
  <c r="D66" i="66"/>
  <c r="F66" i="66" s="1"/>
  <c r="F18" i="66"/>
  <c r="D40" i="66"/>
  <c r="F40" i="66" s="1"/>
  <c r="D33" i="65"/>
  <c r="F33" i="65" s="1"/>
  <c r="F63" i="65"/>
  <c r="D64" i="65"/>
  <c r="F64" i="65" s="1"/>
  <c r="D50" i="65"/>
  <c r="D13" i="65"/>
  <c r="D14" i="65"/>
  <c r="F50" i="64"/>
  <c r="D37" i="64"/>
  <c r="D35" i="64"/>
  <c r="D51" i="65" l="1"/>
  <c r="F51" i="65" s="1"/>
  <c r="F13" i="65"/>
  <c r="D15" i="65"/>
  <c r="D16" i="65"/>
  <c r="D36" i="65"/>
  <c r="F36" i="65" s="1"/>
  <c r="F14" i="65"/>
  <c r="F35" i="65"/>
  <c r="D12" i="64"/>
  <c r="D11" i="64"/>
  <c r="B66" i="64"/>
  <c r="A66" i="64"/>
  <c r="B65" i="64"/>
  <c r="A65" i="64"/>
  <c r="B64" i="64"/>
  <c r="A64" i="64"/>
  <c r="B63" i="64"/>
  <c r="A63" i="64"/>
  <c r="D62" i="64"/>
  <c r="F62" i="64" s="1"/>
  <c r="C62" i="64"/>
  <c r="B62" i="64"/>
  <c r="A62" i="64"/>
  <c r="C54" i="64"/>
  <c r="B54" i="64"/>
  <c r="A54" i="64"/>
  <c r="C53" i="64"/>
  <c r="B53" i="64"/>
  <c r="A53" i="64"/>
  <c r="C52" i="64"/>
  <c r="B52" i="64"/>
  <c r="A52" i="64"/>
  <c r="B40" i="64"/>
  <c r="A40" i="64"/>
  <c r="C36" i="64"/>
  <c r="B36" i="64"/>
  <c r="A36" i="64"/>
  <c r="C51" i="64"/>
  <c r="D32" i="64"/>
  <c r="D34" i="64" s="1"/>
  <c r="F34" i="64" s="1"/>
  <c r="C32" i="64"/>
  <c r="B32" i="64"/>
  <c r="A32" i="64"/>
  <c r="F12" i="64"/>
  <c r="D33" i="64"/>
  <c r="F10" i="64"/>
  <c r="D52" i="65" l="1"/>
  <c r="F52" i="65" s="1"/>
  <c r="F16" i="65"/>
  <c r="D65" i="65"/>
  <c r="D18" i="65"/>
  <c r="D38" i="65"/>
  <c r="F38" i="65" s="1"/>
  <c r="F15" i="65"/>
  <c r="D17" i="65"/>
  <c r="F11" i="64"/>
  <c r="D50" i="64"/>
  <c r="F33" i="64"/>
  <c r="D13" i="64"/>
  <c r="D63" i="64"/>
  <c r="D14" i="64"/>
  <c r="F32" i="64"/>
  <c r="D11" i="63"/>
  <c r="D12" i="63"/>
  <c r="D66" i="62"/>
  <c r="C66" i="62"/>
  <c r="C40" i="62"/>
  <c r="D18" i="62"/>
  <c r="F37" i="65" l="1"/>
  <c r="D39" i="65"/>
  <c r="F39" i="65" s="1"/>
  <c r="F17" i="65"/>
  <c r="D19" i="65"/>
  <c r="F19" i="65" s="1"/>
  <c r="F65" i="65"/>
  <c r="D66" i="65"/>
  <c r="F66" i="65" s="1"/>
  <c r="D40" i="65"/>
  <c r="F40" i="65" s="1"/>
  <c r="F18" i="65"/>
  <c r="D53" i="65"/>
  <c r="F53" i="65" s="1"/>
  <c r="D15" i="64"/>
  <c r="F13" i="64"/>
  <c r="D36" i="64"/>
  <c r="F36" i="64" s="1"/>
  <c r="F14" i="64"/>
  <c r="D16" i="64"/>
  <c r="F63" i="64"/>
  <c r="D64" i="64"/>
  <c r="F64" i="64" s="1"/>
  <c r="F35" i="64"/>
  <c r="D51" i="64"/>
  <c r="F51" i="64" s="1"/>
  <c r="B50" i="63"/>
  <c r="A50" i="63"/>
  <c r="B38" i="63"/>
  <c r="A38" i="63"/>
  <c r="B34" i="63"/>
  <c r="A34" i="63"/>
  <c r="B66" i="63"/>
  <c r="A66" i="63"/>
  <c r="B65" i="63"/>
  <c r="A65" i="63"/>
  <c r="B64" i="63"/>
  <c r="A64" i="63"/>
  <c r="B63" i="63"/>
  <c r="A63" i="63"/>
  <c r="D62" i="63"/>
  <c r="F62" i="63" s="1"/>
  <c r="C62" i="63"/>
  <c r="B62" i="63"/>
  <c r="A62" i="63"/>
  <c r="C54" i="63"/>
  <c r="B54" i="63"/>
  <c r="A54" i="63"/>
  <c r="C53" i="63"/>
  <c r="B53" i="63"/>
  <c r="A53" i="63"/>
  <c r="C52" i="63"/>
  <c r="B52" i="63"/>
  <c r="A52" i="63"/>
  <c r="C51" i="63"/>
  <c r="B51" i="63"/>
  <c r="A51" i="63"/>
  <c r="B40" i="63"/>
  <c r="A40" i="63"/>
  <c r="C36" i="63"/>
  <c r="B36" i="63"/>
  <c r="A36" i="63"/>
  <c r="C35" i="63"/>
  <c r="D32" i="63"/>
  <c r="D34" i="63" s="1"/>
  <c r="F34" i="63" s="1"/>
  <c r="C32" i="63"/>
  <c r="B32" i="63"/>
  <c r="A32" i="63"/>
  <c r="D63" i="63"/>
  <c r="D13" i="63"/>
  <c r="F10" i="63"/>
  <c r="D41" i="65" l="1"/>
  <c r="F41" i="65"/>
  <c r="D54" i="65"/>
  <c r="F54" i="65" s="1"/>
  <c r="D52" i="64"/>
  <c r="F52" i="64" s="1"/>
  <c r="D39" i="64"/>
  <c r="F37" i="64"/>
  <c r="F16" i="64"/>
  <c r="D18" i="64"/>
  <c r="D65" i="64"/>
  <c r="D38" i="64"/>
  <c r="F38" i="64" s="1"/>
  <c r="F15" i="64"/>
  <c r="D17" i="64"/>
  <c r="F32" i="63"/>
  <c r="D33" i="63"/>
  <c r="F63" i="63"/>
  <c r="D64" i="63"/>
  <c r="F64" i="63" s="1"/>
  <c r="D15" i="63"/>
  <c r="F13" i="63"/>
  <c r="F12" i="63"/>
  <c r="D14" i="63"/>
  <c r="F11" i="63"/>
  <c r="F50" i="62"/>
  <c r="F34" i="62"/>
  <c r="D34" i="62"/>
  <c r="D41" i="64" l="1"/>
  <c r="D53" i="64"/>
  <c r="F53" i="64" s="1"/>
  <c r="F39" i="64"/>
  <c r="F65" i="64"/>
  <c r="D66" i="64"/>
  <c r="F66" i="64" s="1"/>
  <c r="D19" i="64"/>
  <c r="F19" i="64" s="1"/>
  <c r="F17" i="64"/>
  <c r="D40" i="64"/>
  <c r="F40" i="64" s="1"/>
  <c r="F18" i="64"/>
  <c r="D35" i="63"/>
  <c r="D50" i="63"/>
  <c r="F50" i="63" s="1"/>
  <c r="D37" i="63"/>
  <c r="F37" i="63" s="1"/>
  <c r="F33" i="63"/>
  <c r="D17" i="63"/>
  <c r="F15" i="63"/>
  <c r="D36" i="63"/>
  <c r="F36" i="63" s="1"/>
  <c r="D16" i="63"/>
  <c r="F14" i="63"/>
  <c r="F62" i="62"/>
  <c r="F54" i="62"/>
  <c r="F53" i="62"/>
  <c r="D11" i="62"/>
  <c r="D12" i="62"/>
  <c r="D63" i="62" s="1"/>
  <c r="B66" i="62"/>
  <c r="A66" i="62"/>
  <c r="B65" i="62"/>
  <c r="A65" i="62"/>
  <c r="B64" i="62"/>
  <c r="A64" i="62"/>
  <c r="B63" i="62"/>
  <c r="A63" i="62"/>
  <c r="D62" i="62"/>
  <c r="C62" i="62"/>
  <c r="B62" i="62"/>
  <c r="A62" i="62"/>
  <c r="C54" i="62"/>
  <c r="B54" i="62"/>
  <c r="A54" i="62"/>
  <c r="C53" i="62"/>
  <c r="B53" i="62"/>
  <c r="A53" i="62"/>
  <c r="C52" i="62"/>
  <c r="B52" i="62"/>
  <c r="A52" i="62"/>
  <c r="C51" i="62"/>
  <c r="B51" i="62"/>
  <c r="A51" i="62"/>
  <c r="B40" i="62"/>
  <c r="A40" i="62"/>
  <c r="C36" i="62"/>
  <c r="B36" i="62"/>
  <c r="A36" i="62"/>
  <c r="C35" i="62"/>
  <c r="D32" i="62"/>
  <c r="C32" i="62"/>
  <c r="B32" i="62"/>
  <c r="A32" i="62"/>
  <c r="B13" i="62"/>
  <c r="B15" i="62" s="1"/>
  <c r="B17" i="62" s="1"/>
  <c r="D13" i="62"/>
  <c r="F10" i="62"/>
  <c r="F41" i="64" l="1"/>
  <c r="D54" i="64"/>
  <c r="F54" i="64" s="1"/>
  <c r="D39" i="63"/>
  <c r="D52" i="63"/>
  <c r="F52" i="63" s="1"/>
  <c r="D51" i="63"/>
  <c r="F51" i="63" s="1"/>
  <c r="F35" i="63"/>
  <c r="D38" i="63"/>
  <c r="F38" i="63" s="1"/>
  <c r="D18" i="63"/>
  <c r="F16" i="63"/>
  <c r="D65" i="63"/>
  <c r="D53" i="63"/>
  <c r="F53" i="63" s="1"/>
  <c r="D41" i="63"/>
  <c r="F39" i="63"/>
  <c r="D19" i="63"/>
  <c r="F19" i="63" s="1"/>
  <c r="F17" i="63"/>
  <c r="D33" i="62"/>
  <c r="F32" i="62"/>
  <c r="D15" i="62"/>
  <c r="F13" i="62"/>
  <c r="D64" i="62"/>
  <c r="F64" i="62" s="1"/>
  <c r="F63" i="62"/>
  <c r="F33" i="62"/>
  <c r="F11" i="62"/>
  <c r="D35" i="62"/>
  <c r="F12" i="62"/>
  <c r="D14" i="62"/>
  <c r="F62" i="61"/>
  <c r="C62" i="61"/>
  <c r="D35" i="61"/>
  <c r="D34" i="61"/>
  <c r="D33" i="61"/>
  <c r="C32" i="61"/>
  <c r="D17" i="61"/>
  <c r="D11" i="61"/>
  <c r="D12" i="61"/>
  <c r="D14" i="61" s="1"/>
  <c r="D36" i="61" s="1"/>
  <c r="F36" i="61" s="1"/>
  <c r="B66" i="61"/>
  <c r="A66" i="61"/>
  <c r="B65" i="61"/>
  <c r="A65" i="61"/>
  <c r="B64" i="61"/>
  <c r="A64" i="61"/>
  <c r="B63" i="61"/>
  <c r="A63" i="61"/>
  <c r="D62" i="61"/>
  <c r="B62" i="61"/>
  <c r="A62" i="61"/>
  <c r="C54" i="61"/>
  <c r="B54" i="61"/>
  <c r="A54" i="61"/>
  <c r="C53" i="61"/>
  <c r="B53" i="61"/>
  <c r="A53" i="61"/>
  <c r="C52" i="61"/>
  <c r="B52" i="61"/>
  <c r="A52" i="61"/>
  <c r="B51" i="61"/>
  <c r="A51" i="61"/>
  <c r="C50" i="61"/>
  <c r="B50" i="61"/>
  <c r="A50" i="61"/>
  <c r="B40" i="61"/>
  <c r="A40" i="61"/>
  <c r="B38" i="61"/>
  <c r="A38" i="61"/>
  <c r="C36" i="61"/>
  <c r="B36" i="61"/>
  <c r="A36" i="61"/>
  <c r="C35" i="61"/>
  <c r="C51" i="61" s="1"/>
  <c r="B34" i="61"/>
  <c r="A34" i="61"/>
  <c r="D32" i="61"/>
  <c r="F34" i="61" s="1"/>
  <c r="B32" i="61"/>
  <c r="A32" i="61"/>
  <c r="B13" i="61"/>
  <c r="B15" i="61" s="1"/>
  <c r="B17" i="61" s="1"/>
  <c r="B19" i="61" s="1"/>
  <c r="F12" i="61"/>
  <c r="F10" i="61"/>
  <c r="D54" i="63" l="1"/>
  <c r="F54" i="63" s="1"/>
  <c r="F41" i="63"/>
  <c r="D40" i="63"/>
  <c r="F40" i="63" s="1"/>
  <c r="F18" i="63"/>
  <c r="F65" i="63"/>
  <c r="D66" i="63"/>
  <c r="F66" i="63" s="1"/>
  <c r="D51" i="62"/>
  <c r="F51" i="62" s="1"/>
  <c r="F35" i="62"/>
  <c r="D37" i="62"/>
  <c r="D36" i="62"/>
  <c r="F36" i="62" s="1"/>
  <c r="D16" i="62"/>
  <c r="F14" i="62"/>
  <c r="D17" i="62"/>
  <c r="F15" i="62"/>
  <c r="D63" i="61"/>
  <c r="F63" i="61" s="1"/>
  <c r="F14" i="61"/>
  <c r="D16" i="61"/>
  <c r="D50" i="61"/>
  <c r="F50" i="61" s="1"/>
  <c r="F33" i="61"/>
  <c r="F11" i="61"/>
  <c r="D13" i="61"/>
  <c r="F32" i="61"/>
  <c r="D64" i="61"/>
  <c r="F64" i="61" s="1"/>
  <c r="F54" i="60"/>
  <c r="F53" i="60"/>
  <c r="D35" i="60"/>
  <c r="D33" i="60"/>
  <c r="D17" i="60"/>
  <c r="D19" i="62" l="1"/>
  <c r="F19" i="62" s="1"/>
  <c r="F17" i="62"/>
  <c r="D39" i="62"/>
  <c r="F37" i="62"/>
  <c r="D52" i="62"/>
  <c r="F52" i="62" s="1"/>
  <c r="D65" i="62"/>
  <c r="D38" i="62"/>
  <c r="F38" i="62" s="1"/>
  <c r="F16" i="62"/>
  <c r="D65" i="61"/>
  <c r="D18" i="61"/>
  <c r="F16" i="61"/>
  <c r="D38" i="61"/>
  <c r="F38" i="61" s="1"/>
  <c r="D15" i="61"/>
  <c r="F13" i="61"/>
  <c r="D40" i="61"/>
  <c r="F40" i="61" s="1"/>
  <c r="F18" i="61"/>
  <c r="D51" i="61"/>
  <c r="F51" i="61" s="1"/>
  <c r="F35" i="61"/>
  <c r="D37" i="61"/>
  <c r="D63" i="60"/>
  <c r="D53" i="62" l="1"/>
  <c r="D41" i="62"/>
  <c r="F39" i="62"/>
  <c r="F66" i="62"/>
  <c r="F65" i="62"/>
  <c r="D40" i="62"/>
  <c r="F40" i="62" s="1"/>
  <c r="F18" i="62"/>
  <c r="F65" i="61"/>
  <c r="D66" i="61"/>
  <c r="F66" i="61" s="1"/>
  <c r="D39" i="61"/>
  <c r="F37" i="61"/>
  <c r="D52" i="61"/>
  <c r="F52" i="61" s="1"/>
  <c r="F15" i="61"/>
  <c r="F55" i="59"/>
  <c r="F54" i="59"/>
  <c r="F51" i="59"/>
  <c r="D55" i="59"/>
  <c r="D51" i="59"/>
  <c r="D54" i="62" l="1"/>
  <c r="F41" i="62"/>
  <c r="D19" i="61"/>
  <c r="F19" i="61" s="1"/>
  <c r="F17" i="61"/>
  <c r="D53" i="61"/>
  <c r="F53" i="61" s="1"/>
  <c r="D41" i="61"/>
  <c r="F39" i="61"/>
  <c r="A63" i="60"/>
  <c r="B63" i="60"/>
  <c r="D54" i="61" l="1"/>
  <c r="F54" i="61" s="1"/>
  <c r="F41" i="61"/>
  <c r="B66" i="60"/>
  <c r="A66" i="60"/>
  <c r="B65" i="60"/>
  <c r="A65" i="60"/>
  <c r="B64" i="60"/>
  <c r="A64" i="60"/>
  <c r="D62" i="60"/>
  <c r="F62" i="60" s="1"/>
  <c r="B62" i="60"/>
  <c r="A62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B40" i="60"/>
  <c r="A40" i="60"/>
  <c r="B38" i="60"/>
  <c r="A38" i="60"/>
  <c r="C36" i="60"/>
  <c r="B36" i="60"/>
  <c r="A36" i="60"/>
  <c r="C35" i="60"/>
  <c r="B34" i="60"/>
  <c r="A34" i="60"/>
  <c r="D32" i="60"/>
  <c r="D34" i="60" s="1"/>
  <c r="F34" i="60" s="1"/>
  <c r="B32" i="60"/>
  <c r="A32" i="60"/>
  <c r="D14" i="60"/>
  <c r="D16" i="60" s="1"/>
  <c r="B13" i="60"/>
  <c r="B15" i="60" s="1"/>
  <c r="B17" i="60" s="1"/>
  <c r="B19" i="60" s="1"/>
  <c r="D12" i="60"/>
  <c r="F63" i="60" s="1"/>
  <c r="D11" i="60"/>
  <c r="F10" i="60"/>
  <c r="F65" i="59"/>
  <c r="D65" i="59"/>
  <c r="F12" i="60" l="1"/>
  <c r="F32" i="60"/>
  <c r="F11" i="60"/>
  <c r="D13" i="60"/>
  <c r="D15" i="60" s="1"/>
  <c r="F15" i="60" s="1"/>
  <c r="D38" i="60"/>
  <c r="F38" i="60" s="1"/>
  <c r="D65" i="60"/>
  <c r="F16" i="60"/>
  <c r="F33" i="60"/>
  <c r="D50" i="60"/>
  <c r="F50" i="60" s="1"/>
  <c r="D18" i="60"/>
  <c r="D36" i="60"/>
  <c r="F36" i="60" s="1"/>
  <c r="D64" i="60"/>
  <c r="F64" i="60" s="1"/>
  <c r="F14" i="60"/>
  <c r="F35" i="59"/>
  <c r="F33" i="59"/>
  <c r="F41" i="58"/>
  <c r="F39" i="58"/>
  <c r="F37" i="58"/>
  <c r="F35" i="58"/>
  <c r="F33" i="58"/>
  <c r="F13" i="60" l="1"/>
  <c r="F17" i="60"/>
  <c r="D37" i="60"/>
  <c r="D51" i="60"/>
  <c r="F51" i="60" s="1"/>
  <c r="F35" i="60"/>
  <c r="F65" i="60"/>
  <c r="D66" i="60"/>
  <c r="F66" i="60" s="1"/>
  <c r="D19" i="60"/>
  <c r="F19" i="60" s="1"/>
  <c r="D40" i="60"/>
  <c r="F40" i="60" s="1"/>
  <c r="F18" i="60"/>
  <c r="F50" i="59"/>
  <c r="D35" i="59"/>
  <c r="D13" i="59"/>
  <c r="D11" i="59"/>
  <c r="B68" i="59"/>
  <c r="A68" i="59"/>
  <c r="B67" i="59"/>
  <c r="A67" i="59"/>
  <c r="B66" i="59"/>
  <c r="A66" i="59"/>
  <c r="D64" i="59"/>
  <c r="F64" i="59" s="1"/>
  <c r="B64" i="59"/>
  <c r="A64" i="59"/>
  <c r="C56" i="59"/>
  <c r="B56" i="59"/>
  <c r="A56" i="59"/>
  <c r="C54" i="59"/>
  <c r="B54" i="59"/>
  <c r="A54" i="59"/>
  <c r="C53" i="59"/>
  <c r="B53" i="59"/>
  <c r="A53" i="59"/>
  <c r="B52" i="59"/>
  <c r="A52" i="59"/>
  <c r="C50" i="59"/>
  <c r="B50" i="59"/>
  <c r="A50" i="59"/>
  <c r="B40" i="59"/>
  <c r="A40" i="59"/>
  <c r="B38" i="59"/>
  <c r="A38" i="59"/>
  <c r="D36" i="59"/>
  <c r="F36" i="59" s="1"/>
  <c r="C36" i="59"/>
  <c r="B36" i="59"/>
  <c r="A36" i="59"/>
  <c r="C35" i="59"/>
  <c r="C52" i="59" s="1"/>
  <c r="B34" i="59"/>
  <c r="A34" i="59"/>
  <c r="D32" i="59"/>
  <c r="D34" i="59" s="1"/>
  <c r="F34" i="59" s="1"/>
  <c r="B32" i="59"/>
  <c r="A32" i="59"/>
  <c r="D16" i="59"/>
  <c r="D38" i="59" s="1"/>
  <c r="F38" i="59" s="1"/>
  <c r="F14" i="59"/>
  <c r="D14" i="59"/>
  <c r="D18" i="59" s="1"/>
  <c r="D40" i="59" s="1"/>
  <c r="F40" i="59" s="1"/>
  <c r="B13" i="59"/>
  <c r="B15" i="59" s="1"/>
  <c r="B17" i="59" s="1"/>
  <c r="B19" i="59" s="1"/>
  <c r="D12" i="59"/>
  <c r="F12" i="59" s="1"/>
  <c r="D33" i="59"/>
  <c r="F10" i="59"/>
  <c r="F50" i="58"/>
  <c r="C54" i="58"/>
  <c r="C53" i="58"/>
  <c r="C52" i="58"/>
  <c r="C51" i="58"/>
  <c r="D54" i="58"/>
  <c r="D53" i="58"/>
  <c r="D52" i="58"/>
  <c r="D51" i="58"/>
  <c r="D50" i="58"/>
  <c r="C50" i="58"/>
  <c r="D35" i="58"/>
  <c r="D13" i="58"/>
  <c r="D11" i="58"/>
  <c r="D52" i="60" l="1"/>
  <c r="F52" i="60" s="1"/>
  <c r="D39" i="60"/>
  <c r="F37" i="60"/>
  <c r="D50" i="59"/>
  <c r="F11" i="59"/>
  <c r="F16" i="59"/>
  <c r="F32" i="59"/>
  <c r="D66" i="59"/>
  <c r="F66" i="59" s="1"/>
  <c r="D67" i="59"/>
  <c r="F18" i="59"/>
  <c r="B40" i="58"/>
  <c r="B38" i="58"/>
  <c r="B36" i="58"/>
  <c r="B34" i="58"/>
  <c r="B66" i="58"/>
  <c r="A66" i="58"/>
  <c r="B65" i="58"/>
  <c r="A65" i="58"/>
  <c r="B64" i="58"/>
  <c r="A64" i="58"/>
  <c r="D63" i="58"/>
  <c r="F63" i="58" s="1"/>
  <c r="B63" i="58"/>
  <c r="A63" i="58"/>
  <c r="D62" i="58"/>
  <c r="F62" i="58" s="1"/>
  <c r="B62" i="58"/>
  <c r="A62" i="58"/>
  <c r="B54" i="58"/>
  <c r="A54" i="58"/>
  <c r="B53" i="58"/>
  <c r="A53" i="58"/>
  <c r="B52" i="58"/>
  <c r="A52" i="58"/>
  <c r="B51" i="58"/>
  <c r="A51" i="58"/>
  <c r="B50" i="58"/>
  <c r="A50" i="58"/>
  <c r="A40" i="58"/>
  <c r="A38" i="58"/>
  <c r="C36" i="58"/>
  <c r="A36" i="58"/>
  <c r="C35" i="58"/>
  <c r="A34" i="58"/>
  <c r="D32" i="58"/>
  <c r="D34" i="58" s="1"/>
  <c r="F34" i="58" s="1"/>
  <c r="B32" i="58"/>
  <c r="A32" i="58"/>
  <c r="D14" i="58"/>
  <c r="D18" i="58" s="1"/>
  <c r="B13" i="58"/>
  <c r="B15" i="58" s="1"/>
  <c r="B17" i="58" s="1"/>
  <c r="B19" i="58" s="1"/>
  <c r="F12" i="58"/>
  <c r="D12" i="58"/>
  <c r="D33" i="58"/>
  <c r="F10" i="58"/>
  <c r="D53" i="60" l="1"/>
  <c r="D41" i="60"/>
  <c r="F39" i="60"/>
  <c r="D52" i="59"/>
  <c r="F52" i="59" s="1"/>
  <c r="D37" i="59"/>
  <c r="F67" i="59"/>
  <c r="D68" i="59"/>
  <c r="F68" i="59" s="1"/>
  <c r="D15" i="59"/>
  <c r="F13" i="59"/>
  <c r="D40" i="58"/>
  <c r="F40" i="58" s="1"/>
  <c r="F18" i="58"/>
  <c r="F14" i="58"/>
  <c r="D16" i="58"/>
  <c r="D36" i="58"/>
  <c r="F36" i="58" s="1"/>
  <c r="D64" i="58"/>
  <c r="F64" i="58" s="1"/>
  <c r="F11" i="58"/>
  <c r="F32" i="58"/>
  <c r="D38" i="56"/>
  <c r="D51" i="56"/>
  <c r="F50" i="56"/>
  <c r="D50" i="56"/>
  <c r="C50" i="56"/>
  <c r="F36" i="56"/>
  <c r="D39" i="59" l="1"/>
  <c r="F37" i="59"/>
  <c r="D54" i="60"/>
  <c r="F41" i="60"/>
  <c r="D53" i="59"/>
  <c r="F53" i="59" s="1"/>
  <c r="D17" i="59"/>
  <c r="F15" i="59"/>
  <c r="D15" i="58"/>
  <c r="F13" i="58"/>
  <c r="D38" i="58"/>
  <c r="F38" i="58" s="1"/>
  <c r="F16" i="58"/>
  <c r="D65" i="58"/>
  <c r="D37" i="58"/>
  <c r="F51" i="58"/>
  <c r="A39" i="57"/>
  <c r="A37" i="57"/>
  <c r="A35" i="57"/>
  <c r="A33" i="57"/>
  <c r="B37" i="56"/>
  <c r="B39" i="56"/>
  <c r="A39" i="56"/>
  <c r="A37" i="56"/>
  <c r="B35" i="56"/>
  <c r="A35" i="56"/>
  <c r="B33" i="56"/>
  <c r="A33" i="56"/>
  <c r="D41" i="59" l="1"/>
  <c r="F41" i="59" s="1"/>
  <c r="F39" i="59"/>
  <c r="D54" i="59"/>
  <c r="D19" i="59"/>
  <c r="F19" i="59" s="1"/>
  <c r="F17" i="59"/>
  <c r="D39" i="58"/>
  <c r="F52" i="58"/>
  <c r="F65" i="58"/>
  <c r="D66" i="58"/>
  <c r="F66" i="58" s="1"/>
  <c r="D17" i="58"/>
  <c r="F15" i="58"/>
  <c r="B64" i="57"/>
  <c r="A64" i="57"/>
  <c r="B63" i="57"/>
  <c r="A63" i="57"/>
  <c r="B62" i="57"/>
  <c r="A62" i="57"/>
  <c r="B61" i="57"/>
  <c r="A61" i="57"/>
  <c r="D60" i="57"/>
  <c r="F60" i="57" s="1"/>
  <c r="B60" i="57"/>
  <c r="A60" i="57"/>
  <c r="B52" i="57"/>
  <c r="A52" i="57"/>
  <c r="B51" i="57"/>
  <c r="A51" i="57"/>
  <c r="B50" i="57"/>
  <c r="A50" i="57"/>
  <c r="B49" i="57"/>
  <c r="A49" i="57"/>
  <c r="D48" i="57"/>
  <c r="F48" i="57" s="1"/>
  <c r="B48" i="57"/>
  <c r="A48" i="57"/>
  <c r="C35" i="57"/>
  <c r="C34" i="57"/>
  <c r="D31" i="57"/>
  <c r="F31" i="57" s="1"/>
  <c r="B31" i="57"/>
  <c r="A31" i="57"/>
  <c r="D14" i="57"/>
  <c r="D18" i="57" s="1"/>
  <c r="F18" i="57" s="1"/>
  <c r="B13" i="57"/>
  <c r="B15" i="57" s="1"/>
  <c r="B17" i="57" s="1"/>
  <c r="B19" i="57" s="1"/>
  <c r="D12" i="57"/>
  <c r="F12" i="57" s="1"/>
  <c r="D11" i="57"/>
  <c r="D32" i="57" s="1"/>
  <c r="F10" i="57"/>
  <c r="D56" i="59" l="1"/>
  <c r="F56" i="59" s="1"/>
  <c r="F53" i="58"/>
  <c r="F54" i="58"/>
  <c r="D41" i="58"/>
  <c r="D19" i="58"/>
  <c r="F19" i="58" s="1"/>
  <c r="F17" i="58"/>
  <c r="F14" i="57"/>
  <c r="D35" i="57"/>
  <c r="F35" i="57" s="1"/>
  <c r="D16" i="57"/>
  <c r="D37" i="57" s="1"/>
  <c r="F37" i="57" s="1"/>
  <c r="D61" i="57"/>
  <c r="F61" i="57" s="1"/>
  <c r="D34" i="57"/>
  <c r="F32" i="57"/>
  <c r="D39" i="57"/>
  <c r="F39" i="57" s="1"/>
  <c r="D33" i="57"/>
  <c r="F33" i="57" s="1"/>
  <c r="D49" i="57"/>
  <c r="D63" i="57"/>
  <c r="F11" i="57"/>
  <c r="D13" i="57"/>
  <c r="D12" i="56"/>
  <c r="B64" i="56"/>
  <c r="A64" i="56"/>
  <c r="B63" i="56"/>
  <c r="A63" i="56"/>
  <c r="B62" i="56"/>
  <c r="A62" i="56"/>
  <c r="B61" i="56"/>
  <c r="A61" i="56"/>
  <c r="D60" i="56"/>
  <c r="F60" i="56" s="1"/>
  <c r="B60" i="56"/>
  <c r="A60" i="56"/>
  <c r="B52" i="56"/>
  <c r="A52" i="56"/>
  <c r="B51" i="56"/>
  <c r="A51" i="56"/>
  <c r="B50" i="56"/>
  <c r="A50" i="56"/>
  <c r="B49" i="56"/>
  <c r="A49" i="56"/>
  <c r="D48" i="56"/>
  <c r="F48" i="56" s="1"/>
  <c r="B48" i="56"/>
  <c r="A48" i="56"/>
  <c r="C35" i="56"/>
  <c r="C34" i="56"/>
  <c r="D31" i="56"/>
  <c r="F31" i="56" s="1"/>
  <c r="B31" i="56"/>
  <c r="A31" i="56"/>
  <c r="D14" i="56"/>
  <c r="F14" i="56" s="1"/>
  <c r="B13" i="56"/>
  <c r="B15" i="56" s="1"/>
  <c r="B17" i="56" s="1"/>
  <c r="B19" i="56" s="1"/>
  <c r="D61" i="56"/>
  <c r="F61" i="56" s="1"/>
  <c r="D11" i="56"/>
  <c r="D32" i="56" s="1"/>
  <c r="F10" i="56"/>
  <c r="F16" i="57" l="1"/>
  <c r="D62" i="57"/>
  <c r="F62" i="57" s="1"/>
  <c r="D64" i="57"/>
  <c r="F64" i="57" s="1"/>
  <c r="F63" i="57"/>
  <c r="D15" i="57"/>
  <c r="F13" i="57"/>
  <c r="F49" i="57"/>
  <c r="D50" i="57"/>
  <c r="D36" i="57"/>
  <c r="F34" i="57"/>
  <c r="F12" i="56"/>
  <c r="D34" i="56"/>
  <c r="F32" i="56"/>
  <c r="D16" i="56"/>
  <c r="D33" i="56"/>
  <c r="F33" i="56" s="1"/>
  <c r="D49" i="56"/>
  <c r="D62" i="56"/>
  <c r="F62" i="56" s="1"/>
  <c r="F11" i="56"/>
  <c r="D13" i="56"/>
  <c r="D18" i="56"/>
  <c r="D35" i="56"/>
  <c r="F35" i="56" s="1"/>
  <c r="F36" i="57" l="1"/>
  <c r="D38" i="57"/>
  <c r="D17" i="57"/>
  <c r="F15" i="57"/>
  <c r="F50" i="57"/>
  <c r="D51" i="57"/>
  <c r="D15" i="56"/>
  <c r="F13" i="56"/>
  <c r="D37" i="56"/>
  <c r="F37" i="56" s="1"/>
  <c r="F16" i="56"/>
  <c r="D63" i="56"/>
  <c r="D39" i="56"/>
  <c r="F39" i="56" s="1"/>
  <c r="F18" i="56"/>
  <c r="F49" i="56"/>
  <c r="F34" i="56"/>
  <c r="D19" i="57" l="1"/>
  <c r="F19" i="57" s="1"/>
  <c r="F17" i="57"/>
  <c r="F51" i="57"/>
  <c r="D52" i="57"/>
  <c r="F52" i="57" s="1"/>
  <c r="F38" i="57"/>
  <c r="D40" i="57"/>
  <c r="F40" i="57" s="1"/>
  <c r="F63" i="56"/>
  <c r="D64" i="56"/>
  <c r="F64" i="56" s="1"/>
  <c r="D17" i="56"/>
  <c r="F15" i="56"/>
  <c r="D19" i="56" l="1"/>
  <c r="F19" i="56" s="1"/>
  <c r="F17" i="56"/>
  <c r="F38" i="56"/>
  <c r="D40" i="56"/>
  <c r="F40" i="56" s="1"/>
  <c r="F51" i="56"/>
  <c r="D52" i="56"/>
  <c r="F52" i="56" s="1"/>
</calcChain>
</file>

<file path=xl/sharedStrings.xml><?xml version="1.0" encoding="utf-8"?>
<sst xmlns="http://schemas.openxmlformats.org/spreadsheetml/2006/main" count="2258" uniqueCount="151">
  <si>
    <t>Port Everglades to</t>
  </si>
  <si>
    <t>Grand Cayman</t>
  </si>
  <si>
    <t>Vessel</t>
  </si>
  <si>
    <t>Voy #</t>
  </si>
  <si>
    <t>Depart PEV</t>
  </si>
  <si>
    <t>Arrive GCM</t>
  </si>
  <si>
    <t>Day</t>
  </si>
  <si>
    <t>Date</t>
  </si>
  <si>
    <t>Caribe Mariner</t>
  </si>
  <si>
    <t>Tuesday</t>
  </si>
  <si>
    <t>Thursday</t>
  </si>
  <si>
    <t>Caribe Navigator</t>
  </si>
  <si>
    <t>Sat.Night</t>
  </si>
  <si>
    <t>Monday</t>
  </si>
  <si>
    <t>Wednesday</t>
  </si>
  <si>
    <t>Belize</t>
  </si>
  <si>
    <t>Arrive BZE</t>
  </si>
  <si>
    <t>Friday</t>
  </si>
  <si>
    <t>Cutoff for LCL Cargo Every Tuesday and Friday at 2pm and FCL at 4pm</t>
  </si>
  <si>
    <t>Pt. Morelos, Mexico</t>
  </si>
  <si>
    <t>Arrive MEX</t>
  </si>
  <si>
    <t>Roatan, Honduras</t>
  </si>
  <si>
    <t>Arrive ROA</t>
  </si>
  <si>
    <t>CXL</t>
  </si>
  <si>
    <t>Saturday</t>
  </si>
  <si>
    <t>017</t>
  </si>
  <si>
    <t>018</t>
  </si>
  <si>
    <t>019</t>
  </si>
  <si>
    <t>020</t>
  </si>
  <si>
    <t>021</t>
  </si>
  <si>
    <t>022</t>
  </si>
  <si>
    <t>023</t>
  </si>
  <si>
    <t>024</t>
  </si>
  <si>
    <t>Cutoff for Reefer Cargo (contact Coordinator)</t>
  </si>
  <si>
    <t>Cancelled</t>
  </si>
  <si>
    <t>026</t>
  </si>
  <si>
    <t>028</t>
  </si>
  <si>
    <t>025</t>
  </si>
  <si>
    <t>027</t>
  </si>
  <si>
    <t>029</t>
  </si>
  <si>
    <t>030</t>
  </si>
  <si>
    <t>032</t>
  </si>
  <si>
    <t>002</t>
  </si>
  <si>
    <t>031</t>
  </si>
  <si>
    <t>033</t>
  </si>
  <si>
    <t>001</t>
  </si>
  <si>
    <t>034</t>
  </si>
  <si>
    <t>035</t>
  </si>
  <si>
    <t>Vanquish</t>
  </si>
  <si>
    <t>004</t>
  </si>
  <si>
    <t>003</t>
  </si>
  <si>
    <t>005</t>
  </si>
  <si>
    <t>Saga</t>
  </si>
  <si>
    <t>011</t>
  </si>
  <si>
    <t>012</t>
  </si>
  <si>
    <t>013</t>
  </si>
  <si>
    <t>Cutoff for All types of Cargo Every Tuesday at 4pm</t>
  </si>
  <si>
    <t>Cutoff for Regular Schedule Cargo Previous Friday at 2pm (contact Coordinator) 305-913-4923</t>
  </si>
  <si>
    <t>014</t>
  </si>
  <si>
    <t>401</t>
  </si>
  <si>
    <t>015</t>
  </si>
  <si>
    <t>442</t>
  </si>
  <si>
    <t>016</t>
  </si>
  <si>
    <t>405</t>
  </si>
  <si>
    <t>Hybur Vessels</t>
  </si>
  <si>
    <t>with Ckor</t>
  </si>
  <si>
    <t>446</t>
  </si>
  <si>
    <t>445</t>
  </si>
  <si>
    <t>447</t>
  </si>
  <si>
    <t>Saga * Late departure</t>
  </si>
  <si>
    <t>448</t>
  </si>
  <si>
    <t>410</t>
  </si>
  <si>
    <t>Caribe Navigator*</t>
  </si>
  <si>
    <t>* NOTE: CN 410 was delayed loading till Friday because PEV was shut down. Huricane Mathew</t>
  </si>
  <si>
    <t>* NOTE: Vanq 20 was delayed loading till Friday because PEV was shut down. Huricane Mathew</t>
  </si>
  <si>
    <t>Vanquish * Delayed</t>
  </si>
  <si>
    <t>414</t>
  </si>
  <si>
    <t>451</t>
  </si>
  <si>
    <t>Sunday</t>
  </si>
  <si>
    <t>418</t>
  </si>
  <si>
    <t>455</t>
  </si>
  <si>
    <t>FRIDAY</t>
  </si>
  <si>
    <t>Cutoff for LCL Cargo Every Tuesday and Friday at 12pm and FCL at 2pm</t>
  </si>
  <si>
    <t>Cutoff for All types of Cargo Every Tuesday at 2pm</t>
  </si>
  <si>
    <t>Cutoff for Regular Schedule Cargo Previous Friday at 12pm (contact Coordinator) 305-913-4923</t>
  </si>
  <si>
    <t>458</t>
  </si>
  <si>
    <t>423</t>
  </si>
  <si>
    <t>427</t>
  </si>
  <si>
    <t>461</t>
  </si>
  <si>
    <t>Saga*</t>
  </si>
  <si>
    <t>Caribe Mariner*</t>
  </si>
  <si>
    <t>Vanquish*</t>
  </si>
  <si>
    <t>Moved to Tuesday*</t>
  </si>
  <si>
    <t>VANQUISH*</t>
  </si>
  <si>
    <t>431</t>
  </si>
  <si>
    <t>036</t>
  </si>
  <si>
    <t>037</t>
  </si>
  <si>
    <t>467</t>
  </si>
  <si>
    <t>436</t>
  </si>
  <si>
    <t>038</t>
  </si>
  <si>
    <t>Cancelled due Good Fri</t>
  </si>
  <si>
    <t>471</t>
  </si>
  <si>
    <t>039</t>
  </si>
  <si>
    <t>440</t>
  </si>
  <si>
    <t>041</t>
  </si>
  <si>
    <t>Vantage</t>
  </si>
  <si>
    <t>040</t>
  </si>
  <si>
    <t>042</t>
  </si>
  <si>
    <t>043</t>
  </si>
  <si>
    <t>444</t>
  </si>
  <si>
    <t>044</t>
  </si>
  <si>
    <t>Mon &amp; Thurs PEV</t>
  </si>
  <si>
    <t>449</t>
  </si>
  <si>
    <t>045</t>
  </si>
  <si>
    <t>006</t>
  </si>
  <si>
    <t>047</t>
  </si>
  <si>
    <t>008</t>
  </si>
  <si>
    <t>478</t>
  </si>
  <si>
    <t>046</t>
  </si>
  <si>
    <t>007</t>
  </si>
  <si>
    <t>048</t>
  </si>
  <si>
    <t>049</t>
  </si>
  <si>
    <t>010</t>
  </si>
  <si>
    <t>453</t>
  </si>
  <si>
    <t>009</t>
  </si>
  <si>
    <t>050</t>
  </si>
  <si>
    <t>457</t>
  </si>
  <si>
    <t>053</t>
  </si>
  <si>
    <t>483</t>
  </si>
  <si>
    <t>051</t>
  </si>
  <si>
    <t>052</t>
  </si>
  <si>
    <t>Vanquish***</t>
  </si>
  <si>
    <t>486</t>
  </si>
  <si>
    <t>054</t>
  </si>
  <si>
    <t>056</t>
  </si>
  <si>
    <t>055</t>
  </si>
  <si>
    <t>058</t>
  </si>
  <si>
    <t>489</t>
  </si>
  <si>
    <t>057</t>
  </si>
  <si>
    <t>059</t>
  </si>
  <si>
    <t>Last update:</t>
  </si>
  <si>
    <t>468</t>
  </si>
  <si>
    <t>060</t>
  </si>
  <si>
    <t>061</t>
  </si>
  <si>
    <t>062</t>
  </si>
  <si>
    <t>Vantage***</t>
  </si>
  <si>
    <t>No more Sailings till Jan 2nd 2018</t>
  </si>
  <si>
    <t>064</t>
  </si>
  <si>
    <t>472</t>
  </si>
  <si>
    <t>063</t>
  </si>
  <si>
    <t>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</si>
</sst>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m\ yyyy"/>
    <numFmt numFmtId="165" formatCode="d\-mmm\-yyyy"/>
    <numFmt numFmtId="166" formatCode="0_);[Red]\(0\)"/>
    <numFmt numFmtId="167" formatCode="[$-409]d\-mmm;@"/>
    <numFmt numFmtId="168" formatCode="mm/dd/yy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20"/>
      <name val="Verdana"/>
      <family val="2"/>
    </font>
    <font>
      <b/>
      <sz val="10"/>
      <color rgb="FF00008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rgb="FF0000FF"/>
      <name val="Verdana"/>
      <family val="2"/>
    </font>
    <font>
      <sz val="11"/>
      <color rgb="FF000000"/>
      <name val="Calibri"/>
      <family val="2"/>
      <scheme val="minor"/>
    </font>
    <font>
      <strike/>
      <sz val="8"/>
      <name val="Verdana"/>
      <family val="2"/>
    </font>
    <font>
      <sz val="10"/>
      <name val="Times"/>
      <family val="1"/>
    </font>
    <font>
      <b/>
      <sz val="8"/>
      <color rgb="FFFF0000"/>
      <name val="Verdana"/>
      <family val="2"/>
    </font>
    <font>
      <b/>
      <sz val="20"/>
      <color rgb="FF000000"/>
      <name val="Calibri"/>
      <family val="2"/>
      <scheme val="minor"/>
    </font>
    <font>
      <strike/>
      <sz val="8"/>
      <name val="Cambria"/>
      <family val="1"/>
    </font>
    <font>
      <strike/>
      <sz val="10"/>
      <name val="Cambria"/>
      <family val="1"/>
    </font>
    <font>
      <b/>
      <strike/>
      <sz val="8"/>
      <color rgb="FF0000FF"/>
      <name val="Cambria"/>
      <family val="1"/>
    </font>
    <font>
      <sz val="9"/>
      <name val="Cambria"/>
      <family val="1"/>
    </font>
    <font>
      <b/>
      <sz val="9"/>
      <color rgb="FF0000FF"/>
      <name val="Cambria"/>
      <family val="1"/>
    </font>
    <font>
      <b/>
      <i/>
      <sz val="8"/>
      <name val="Verdana"/>
      <family val="2"/>
    </font>
    <font>
      <sz val="9"/>
      <color rgb="FF0000FF"/>
      <name val="Cambria"/>
      <family val="1"/>
    </font>
    <font>
      <sz val="8"/>
      <color rgb="FF0000FF"/>
      <name val="Verdana"/>
      <family val="2"/>
    </font>
    <font>
      <b/>
      <sz val="9"/>
      <name val="Cambria"/>
      <family val="1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auto="1"/>
        <bgColor auto="1"/>
      </patternFill>
    </fill>
    <fill>
      <patternFill patternType="solid">
        <fgColor rgb="FF66FF66"/>
        <bgColor rgb="FF000000"/>
      </patternFill>
    </fill>
    <fill>
      <patternFill patternType="solid">
        <fgColor rgb="FF66FF66"/>
        <bgColor indexed="64"/>
      </patternFill>
    </fill>
    <fill>
      <patternFill patternType="solid">
        <fgColor theme="6" tint="0.39994506668294322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6337778862885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DF6BA"/>
        <bgColor indexed="64"/>
      </patternFill>
    </fill>
    <fill>
      <patternFill patternType="solid">
        <fgColor rgb="FFEDF6BA"/>
        <bgColor rgb="FF000000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9CCFF"/>
      </bottom>
      <diagonal/>
    </border>
    <border>
      <left/>
      <right/>
      <top style="thick">
        <color rgb="FF99CCFF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4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right" vertical="center"/>
    </xf>
    <xf numFmtId="164" fontId="21" fillId="0" borderId="0" xfId="0" applyNumberFormat="1" applyFont="1" applyAlignment="1">
      <alignment horizontal="centerContinuous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3" fillId="0" borderId="12" xfId="0" applyFont="1" applyBorder="1" applyAlignment="1">
      <alignment horizontal="centerContinuous" wrapText="1"/>
    </xf>
    <xf numFmtId="0" fontId="25" fillId="0" borderId="19" xfId="0" applyFont="1" applyBorder="1" applyAlignment="1">
      <alignment horizontal="left" vertical="center" indent="1"/>
    </xf>
    <xf numFmtId="0" fontId="25" fillId="0" borderId="20" xfId="0" applyFont="1" applyBorder="1" applyAlignment="1">
      <alignment horizontal="center" vertical="center"/>
    </xf>
    <xf numFmtId="16" fontId="26" fillId="0" borderId="20" xfId="0" applyNumberFormat="1" applyFont="1" applyBorder="1" applyAlignment="1">
      <alignment horizontal="center" vertical="center"/>
    </xf>
    <xf numFmtId="16" fontId="25" fillId="0" borderId="20" xfId="0" applyNumberFormat="1" applyFont="1" applyBorder="1" applyAlignment="1">
      <alignment horizontal="center" vertical="center"/>
    </xf>
    <xf numFmtId="16" fontId="24" fillId="0" borderId="2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" fontId="2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4" fillId="33" borderId="22" xfId="0" applyFont="1" applyFill="1" applyBorder="1" applyAlignment="1">
      <alignment horizontal="center" vertical="center"/>
    </xf>
    <xf numFmtId="0" fontId="24" fillId="33" borderId="23" xfId="0" applyFont="1" applyFill="1" applyBorder="1" applyAlignment="1">
      <alignment horizontal="center" vertical="center"/>
    </xf>
    <xf numFmtId="0" fontId="24" fillId="33" borderId="18" xfId="0" applyFont="1" applyFill="1" applyBorder="1" applyAlignment="1">
      <alignment horizontal="center" vertical="center"/>
    </xf>
    <xf numFmtId="0" fontId="25" fillId="34" borderId="19" xfId="0" applyFont="1" applyFill="1" applyBorder="1" applyAlignment="1">
      <alignment horizontal="left" vertical="center" indent="1"/>
    </xf>
    <xf numFmtId="0" fontId="25" fillId="34" borderId="24" xfId="0" applyFont="1" applyFill="1" applyBorder="1" applyAlignment="1">
      <alignment horizontal="center" vertical="center"/>
    </xf>
    <xf numFmtId="0" fontId="25" fillId="34" borderId="20" xfId="0" applyFont="1" applyFill="1" applyBorder="1" applyAlignment="1">
      <alignment horizontal="center" vertical="center"/>
    </xf>
    <xf numFmtId="16" fontId="25" fillId="34" borderId="20" xfId="0" applyNumberFormat="1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16" fontId="26" fillId="0" borderId="19" xfId="0" applyNumberFormat="1" applyFont="1" applyBorder="1" applyAlignment="1">
      <alignment horizontal="center" vertical="center"/>
    </xf>
    <xf numFmtId="16" fontId="24" fillId="34" borderId="19" xfId="0" applyNumberFormat="1" applyFont="1" applyFill="1" applyBorder="1" applyAlignment="1">
      <alignment horizontal="center" vertical="center"/>
    </xf>
    <xf numFmtId="16" fontId="24" fillId="0" borderId="19" xfId="0" applyNumberFormat="1" applyFont="1" applyBorder="1" applyAlignment="1">
      <alignment horizontal="center" vertical="center"/>
    </xf>
    <xf numFmtId="0" fontId="24" fillId="35" borderId="18" xfId="0" applyFont="1" applyFill="1" applyBorder="1" applyAlignment="1">
      <alignment horizontal="center" vertical="center"/>
    </xf>
    <xf numFmtId="0" fontId="25" fillId="36" borderId="19" xfId="0" applyFont="1" applyFill="1" applyBorder="1" applyAlignment="1">
      <alignment horizontal="left" vertical="center" indent="1"/>
    </xf>
    <xf numFmtId="16" fontId="24" fillId="36" borderId="20" xfId="0" applyNumberFormat="1" applyFont="1" applyFill="1" applyBorder="1" applyAlignment="1">
      <alignment horizontal="center" vertical="center"/>
    </xf>
    <xf numFmtId="16" fontId="25" fillId="36" borderId="20" xfId="0" applyNumberFormat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4" fillId="37" borderId="18" xfId="0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6" fontId="24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4" fillId="36" borderId="20" xfId="0" applyFont="1" applyFill="1" applyBorder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25" fillId="0" borderId="25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65" fontId="18" fillId="0" borderId="0" xfId="0" applyNumberFormat="1" applyFont="1" applyAlignment="1">
      <alignment horizontal="centerContinuous" vertical="center"/>
    </xf>
    <xf numFmtId="16" fontId="26" fillId="38" borderId="0" xfId="0" applyNumberFormat="1" applyFont="1" applyFill="1" applyBorder="1" applyAlignment="1">
      <alignment horizontal="center" vertical="center"/>
    </xf>
    <xf numFmtId="0" fontId="25" fillId="38" borderId="0" xfId="0" applyFont="1" applyFill="1" applyBorder="1" applyAlignment="1">
      <alignment horizontal="center" vertical="center"/>
    </xf>
    <xf numFmtId="16" fontId="25" fillId="38" borderId="0" xfId="0" applyNumberFormat="1" applyFont="1" applyFill="1" applyBorder="1" applyAlignment="1">
      <alignment horizontal="center" vertical="center"/>
    </xf>
    <xf numFmtId="16" fontId="24" fillId="38" borderId="0" xfId="0" applyNumberFormat="1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49" fontId="25" fillId="0" borderId="14" xfId="0" quotePrefix="1" applyNumberFormat="1" applyFont="1" applyBorder="1" applyAlignment="1">
      <alignment horizontal="center" vertical="center"/>
    </xf>
    <xf numFmtId="49" fontId="25" fillId="0" borderId="20" xfId="0" quotePrefix="1" applyNumberFormat="1" applyFont="1" applyBorder="1" applyAlignment="1">
      <alignment horizontal="center" vertical="center"/>
    </xf>
    <xf numFmtId="0" fontId="25" fillId="39" borderId="19" xfId="0" applyFont="1" applyFill="1" applyBorder="1" applyAlignment="1">
      <alignment horizontal="left" vertical="center" indent="1"/>
    </xf>
    <xf numFmtId="0" fontId="24" fillId="39" borderId="20" xfId="0" applyFont="1" applyFill="1" applyBorder="1" applyAlignment="1">
      <alignment horizontal="center" vertical="center"/>
    </xf>
    <xf numFmtId="16" fontId="26" fillId="39" borderId="20" xfId="0" applyNumberFormat="1" applyFont="1" applyFill="1" applyBorder="1" applyAlignment="1">
      <alignment horizontal="center" vertical="center"/>
    </xf>
    <xf numFmtId="0" fontId="25" fillId="39" borderId="20" xfId="0" applyFont="1" applyFill="1" applyBorder="1" applyAlignment="1">
      <alignment horizontal="center" vertical="center"/>
    </xf>
    <xf numFmtId="16" fontId="25" fillId="39" borderId="20" xfId="0" applyNumberFormat="1" applyFont="1" applyFill="1" applyBorder="1" applyAlignment="1">
      <alignment horizontal="center" vertical="center"/>
    </xf>
    <xf numFmtId="38" fontId="24" fillId="40" borderId="32" xfId="0" applyNumberFormat="1" applyFont="1" applyFill="1" applyBorder="1" applyAlignment="1">
      <alignment horizontal="center" vertical="center"/>
    </xf>
    <xf numFmtId="16" fontId="24" fillId="39" borderId="20" xfId="0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49" fontId="24" fillId="0" borderId="20" xfId="0" quotePrefix="1" applyNumberFormat="1" applyFont="1" applyBorder="1" applyAlignment="1">
      <alignment horizontal="center" vertical="center"/>
    </xf>
    <xf numFmtId="49" fontId="24" fillId="39" borderId="20" xfId="0" quotePrefix="1" applyNumberFormat="1" applyFont="1" applyFill="1" applyBorder="1" applyAlignment="1">
      <alignment horizontal="center" vertical="center"/>
    </xf>
    <xf numFmtId="38" fontId="25" fillId="34" borderId="14" xfId="0" quotePrefix="1" applyNumberFormat="1" applyFont="1" applyFill="1" applyBorder="1" applyAlignment="1">
      <alignment horizontal="center" vertical="center"/>
    </xf>
    <xf numFmtId="43" fontId="25" fillId="34" borderId="24" xfId="0" applyNumberFormat="1" applyFont="1" applyFill="1" applyBorder="1" applyAlignment="1">
      <alignment horizontal="center" vertical="center"/>
    </xf>
    <xf numFmtId="43" fontId="25" fillId="34" borderId="20" xfId="0" applyNumberFormat="1" applyFont="1" applyFill="1" applyBorder="1" applyAlignment="1">
      <alignment horizontal="center" vertical="center"/>
    </xf>
    <xf numFmtId="167" fontId="26" fillId="34" borderId="19" xfId="0" applyNumberFormat="1" applyFont="1" applyFill="1" applyBorder="1" applyAlignment="1">
      <alignment horizontal="center" vertical="center"/>
    </xf>
    <xf numFmtId="167" fontId="25" fillId="34" borderId="20" xfId="0" applyNumberFormat="1" applyFont="1" applyFill="1" applyBorder="1" applyAlignment="1">
      <alignment horizontal="center" vertical="center"/>
    </xf>
    <xf numFmtId="0" fontId="25" fillId="0" borderId="19" xfId="0" applyFont="1" applyBorder="1" applyAlignment="1">
      <alignment horizontal="left" vertical="center"/>
    </xf>
    <xf numFmtId="166" fontId="24" fillId="38" borderId="32" xfId="0" quotePrefix="1" applyNumberFormat="1" applyFont="1" applyFill="1" applyBorder="1" applyAlignment="1">
      <alignment horizontal="center" vertical="center"/>
    </xf>
    <xf numFmtId="38" fontId="24" fillId="38" borderId="32" xfId="0" quotePrefix="1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38" fontId="24" fillId="40" borderId="32" xfId="0" quotePrefix="1" applyNumberFormat="1" applyFont="1" applyFill="1" applyBorder="1" applyAlignment="1">
      <alignment horizontal="center" vertical="center"/>
    </xf>
    <xf numFmtId="166" fontId="25" fillId="34" borderId="14" xfId="0" quotePrefix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/>
    <xf numFmtId="38" fontId="25" fillId="0" borderId="14" xfId="0" quotePrefix="1" applyNumberFormat="1" applyFont="1" applyBorder="1" applyAlignment="1">
      <alignment horizontal="center" vertical="center"/>
    </xf>
    <xf numFmtId="38" fontId="25" fillId="42" borderId="32" xfId="0" quotePrefix="1" applyNumberFormat="1" applyFont="1" applyFill="1" applyBorder="1" applyAlignment="1">
      <alignment horizontal="center" vertical="center"/>
    </xf>
    <xf numFmtId="38" fontId="25" fillId="0" borderId="32" xfId="0" quotePrefix="1" applyNumberFormat="1" applyFont="1" applyBorder="1" applyAlignment="1">
      <alignment horizontal="center" vertical="center"/>
    </xf>
    <xf numFmtId="16" fontId="25" fillId="43" borderId="20" xfId="0" applyNumberFormat="1" applyFont="1" applyFill="1" applyBorder="1" applyAlignment="1">
      <alignment horizontal="center" vertical="center"/>
    </xf>
    <xf numFmtId="43" fontId="25" fillId="0" borderId="19" xfId="0" applyNumberFormat="1" applyFont="1" applyBorder="1" applyAlignment="1">
      <alignment horizontal="left" vertical="center" indent="1"/>
    </xf>
    <xf numFmtId="43" fontId="25" fillId="44" borderId="19" xfId="0" applyNumberFormat="1" applyFont="1" applyFill="1" applyBorder="1" applyAlignment="1">
      <alignment horizontal="left" vertical="center" indent="1"/>
    </xf>
    <xf numFmtId="0" fontId="25" fillId="44" borderId="24" xfId="0" applyFont="1" applyFill="1" applyBorder="1" applyAlignment="1">
      <alignment horizontal="center" vertical="center"/>
    </xf>
    <xf numFmtId="16" fontId="24" fillId="44" borderId="19" xfId="0" applyNumberFormat="1" applyFont="1" applyFill="1" applyBorder="1" applyAlignment="1">
      <alignment horizontal="center" vertical="center"/>
    </xf>
    <xf numFmtId="0" fontId="25" fillId="44" borderId="20" xfId="0" applyFont="1" applyFill="1" applyBorder="1" applyAlignment="1">
      <alignment horizontal="center" vertical="center"/>
    </xf>
    <xf numFmtId="16" fontId="25" fillId="44" borderId="20" xfId="0" applyNumberFormat="1" applyFont="1" applyFill="1" applyBorder="1" applyAlignment="1">
      <alignment horizontal="center" vertical="center"/>
    </xf>
    <xf numFmtId="0" fontId="25" fillId="0" borderId="14" xfId="0" quotePrefix="1" applyNumberFormat="1" applyFont="1" applyBorder="1" applyAlignment="1">
      <alignment horizontal="center" vertical="center"/>
    </xf>
    <xf numFmtId="0" fontId="25" fillId="43" borderId="19" xfId="0" applyFont="1" applyFill="1" applyBorder="1" applyAlignment="1">
      <alignment horizontal="left" vertical="center" indent="1"/>
    </xf>
    <xf numFmtId="0" fontId="25" fillId="43" borderId="20" xfId="0" applyFont="1" applyFill="1" applyBorder="1" applyAlignment="1">
      <alignment horizontal="center" vertical="center"/>
    </xf>
    <xf numFmtId="16" fontId="24" fillId="43" borderId="20" xfId="0" applyNumberFormat="1" applyFont="1" applyFill="1" applyBorder="1" applyAlignment="1">
      <alignment horizontal="center" vertical="center"/>
    </xf>
    <xf numFmtId="0" fontId="25" fillId="34" borderId="19" xfId="0" applyNumberFormat="1" applyFont="1" applyFill="1" applyBorder="1" applyAlignment="1">
      <alignment horizontal="left" vertical="center" indent="1"/>
    </xf>
    <xf numFmtId="49" fontId="29" fillId="34" borderId="14" xfId="0" quotePrefix="1" applyNumberFormat="1" applyFont="1" applyFill="1" applyBorder="1" applyAlignment="1">
      <alignment horizontal="center" vertical="center"/>
    </xf>
    <xf numFmtId="166" fontId="25" fillId="44" borderId="14" xfId="0" quotePrefix="1" applyNumberFormat="1" applyFont="1" applyFill="1" applyBorder="1" applyAlignment="1">
      <alignment horizontal="center" vertical="center"/>
    </xf>
    <xf numFmtId="43" fontId="25" fillId="45" borderId="19" xfId="0" applyNumberFormat="1" applyFont="1" applyFill="1" applyBorder="1" applyAlignment="1">
      <alignment horizontal="left" vertical="center" indent="1"/>
    </xf>
    <xf numFmtId="166" fontId="25" fillId="45" borderId="14" xfId="0" quotePrefix="1" applyNumberFormat="1" applyFont="1" applyFill="1" applyBorder="1" applyAlignment="1">
      <alignment horizontal="center" vertical="center"/>
    </xf>
    <xf numFmtId="0" fontId="25" fillId="45" borderId="24" xfId="0" applyFont="1" applyFill="1" applyBorder="1" applyAlignment="1">
      <alignment horizontal="center" vertical="center"/>
    </xf>
    <xf numFmtId="16" fontId="24" fillId="45" borderId="19" xfId="0" applyNumberFormat="1" applyFont="1" applyFill="1" applyBorder="1" applyAlignment="1">
      <alignment horizontal="center" vertical="center"/>
    </xf>
    <xf numFmtId="0" fontId="25" fillId="45" borderId="20" xfId="0" applyFont="1" applyFill="1" applyBorder="1" applyAlignment="1">
      <alignment horizontal="center" vertical="center"/>
    </xf>
    <xf numFmtId="16" fontId="25" fillId="45" borderId="20" xfId="0" applyNumberFormat="1" applyFont="1" applyFill="1" applyBorder="1" applyAlignment="1">
      <alignment horizontal="center" vertical="center"/>
    </xf>
    <xf numFmtId="166" fontId="25" fillId="45" borderId="20" xfId="0" quotePrefix="1" applyNumberFormat="1" applyFont="1" applyFill="1" applyBorder="1" applyAlignment="1">
      <alignment horizontal="center" vertical="center"/>
    </xf>
    <xf numFmtId="0" fontId="25" fillId="46" borderId="19" xfId="0" applyFont="1" applyFill="1" applyBorder="1" applyAlignment="1">
      <alignment horizontal="left" vertical="center" indent="1"/>
    </xf>
    <xf numFmtId="0" fontId="25" fillId="46" borderId="20" xfId="0" applyFont="1" applyFill="1" applyBorder="1" applyAlignment="1">
      <alignment horizontal="center" vertical="center"/>
    </xf>
    <xf numFmtId="16" fontId="24" fillId="46" borderId="20" xfId="0" applyNumberFormat="1" applyFont="1" applyFill="1" applyBorder="1" applyAlignment="1">
      <alignment horizontal="center" vertical="center"/>
    </xf>
    <xf numFmtId="166" fontId="25" fillId="43" borderId="20" xfId="0" quotePrefix="1" applyNumberFormat="1" applyFont="1" applyFill="1" applyBorder="1" applyAlignment="1">
      <alignment horizontal="center" vertical="center"/>
    </xf>
    <xf numFmtId="38" fontId="25" fillId="46" borderId="20" xfId="0" quotePrefix="1" applyNumberFormat="1" applyFont="1" applyFill="1" applyBorder="1" applyAlignment="1">
      <alignment horizontal="center" vertical="center"/>
    </xf>
    <xf numFmtId="38" fontId="25" fillId="43" borderId="20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166" fontId="24" fillId="34" borderId="14" xfId="0" quotePrefix="1" applyNumberFormat="1" applyFont="1" applyFill="1" applyBorder="1" applyAlignment="1">
      <alignment horizontal="center" vertical="center"/>
    </xf>
    <xf numFmtId="166" fontId="25" fillId="0" borderId="14" xfId="0" quotePrefix="1" applyNumberFormat="1" applyFont="1" applyBorder="1" applyAlignment="1">
      <alignment horizontal="center" vertical="center"/>
    </xf>
    <xf numFmtId="166" fontId="25" fillId="34" borderId="19" xfId="0" applyNumberFormat="1" applyFont="1" applyFill="1" applyBorder="1" applyAlignment="1">
      <alignment horizontal="left" vertical="center" indent="1"/>
    </xf>
    <xf numFmtId="0" fontId="25" fillId="0" borderId="0" xfId="0" applyFont="1"/>
    <xf numFmtId="0" fontId="25" fillId="0" borderId="0" xfId="0" applyFont="1"/>
    <xf numFmtId="0" fontId="25" fillId="0" borderId="0" xfId="0" applyFont="1"/>
    <xf numFmtId="0" fontId="25" fillId="47" borderId="19" xfId="0" applyFont="1" applyFill="1" applyBorder="1" applyAlignment="1">
      <alignment horizontal="left" vertical="center" indent="1"/>
    </xf>
    <xf numFmtId="166" fontId="25" fillId="47" borderId="20" xfId="0" quotePrefix="1" applyNumberFormat="1" applyFont="1" applyFill="1" applyBorder="1" applyAlignment="1">
      <alignment horizontal="center" vertical="center"/>
    </xf>
    <xf numFmtId="0" fontId="25" fillId="47" borderId="20" xfId="0" applyFont="1" applyFill="1" applyBorder="1" applyAlignment="1">
      <alignment horizontal="center" vertical="center"/>
    </xf>
    <xf numFmtId="16" fontId="24" fillId="47" borderId="20" xfId="0" applyNumberFormat="1" applyFont="1" applyFill="1" applyBorder="1" applyAlignment="1">
      <alignment horizontal="center" vertical="center"/>
    </xf>
    <xf numFmtId="16" fontId="25" fillId="47" borderId="20" xfId="0" applyNumberFormat="1" applyFont="1" applyFill="1" applyBorder="1" applyAlignment="1">
      <alignment horizontal="center" vertical="center"/>
    </xf>
    <xf numFmtId="43" fontId="25" fillId="47" borderId="19" xfId="0" applyNumberFormat="1" applyFont="1" applyFill="1" applyBorder="1" applyAlignment="1">
      <alignment horizontal="left" vertical="center" indent="1"/>
    </xf>
    <xf numFmtId="0" fontId="25" fillId="48" borderId="19" xfId="0" applyFont="1" applyFill="1" applyBorder="1" applyAlignment="1">
      <alignment horizontal="left" vertical="center" indent="1"/>
    </xf>
    <xf numFmtId="38" fontId="25" fillId="48" borderId="20" xfId="0" quotePrefix="1" applyNumberFormat="1" applyFont="1" applyFill="1" applyBorder="1" applyAlignment="1">
      <alignment horizontal="center" vertical="center"/>
    </xf>
    <xf numFmtId="0" fontId="25" fillId="48" borderId="20" xfId="0" applyFont="1" applyFill="1" applyBorder="1" applyAlignment="1">
      <alignment horizontal="center" vertical="center"/>
    </xf>
    <xf numFmtId="16" fontId="24" fillId="48" borderId="20" xfId="0" applyNumberFormat="1" applyFont="1" applyFill="1" applyBorder="1" applyAlignment="1">
      <alignment horizontal="center" vertical="center"/>
    </xf>
    <xf numFmtId="16" fontId="25" fillId="49" borderId="20" xfId="0" applyNumberFormat="1" applyFont="1" applyFill="1" applyBorder="1" applyAlignment="1">
      <alignment horizontal="center" vertical="center"/>
    </xf>
    <xf numFmtId="167" fontId="24" fillId="47" borderId="20" xfId="0" applyNumberFormat="1" applyFont="1" applyFill="1" applyBorder="1" applyAlignment="1">
      <alignment horizontal="center" vertical="center"/>
    </xf>
    <xf numFmtId="0" fontId="25" fillId="50" borderId="19" xfId="0" applyFont="1" applyFill="1" applyBorder="1" applyAlignment="1">
      <alignment horizontal="left" vertical="center" indent="1"/>
    </xf>
    <xf numFmtId="38" fontId="25" fillId="50" borderId="32" xfId="0" quotePrefix="1" applyNumberFormat="1" applyFont="1" applyFill="1" applyBorder="1" applyAlignment="1">
      <alignment horizontal="center" vertical="center"/>
    </xf>
    <xf numFmtId="0" fontId="24" fillId="50" borderId="14" xfId="0" applyFont="1" applyFill="1" applyBorder="1" applyAlignment="1">
      <alignment horizontal="center" vertical="center"/>
    </xf>
    <xf numFmtId="16" fontId="26" fillId="50" borderId="20" xfId="0" applyNumberFormat="1" applyFont="1" applyFill="1" applyBorder="1" applyAlignment="1">
      <alignment horizontal="center" vertical="center"/>
    </xf>
    <xf numFmtId="0" fontId="24" fillId="50" borderId="20" xfId="0" applyFont="1" applyFill="1" applyBorder="1" applyAlignment="1">
      <alignment horizontal="center" vertical="center"/>
    </xf>
    <xf numFmtId="16" fontId="25" fillId="51" borderId="20" xfId="0" applyNumberFormat="1" applyFont="1" applyFill="1" applyBorder="1" applyAlignment="1">
      <alignment horizontal="center" vertical="center"/>
    </xf>
    <xf numFmtId="16" fontId="24" fillId="50" borderId="19" xfId="0" applyNumberFormat="1" applyFont="1" applyFill="1" applyBorder="1" applyAlignment="1">
      <alignment horizontal="center" vertical="center"/>
    </xf>
    <xf numFmtId="38" fontId="25" fillId="45" borderId="32" xfId="0" quotePrefix="1" applyNumberFormat="1" applyFont="1" applyFill="1" applyBorder="1" applyAlignment="1">
      <alignment horizontal="center" vertical="center"/>
    </xf>
    <xf numFmtId="0" fontId="24" fillId="43" borderId="20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32" fillId="34" borderId="19" xfId="0" applyNumberFormat="1" applyFont="1" applyFill="1" applyBorder="1" applyAlignment="1">
      <alignment horizontal="left" vertical="center" indent="1"/>
    </xf>
    <xf numFmtId="49" fontId="33" fillId="34" borderId="14" xfId="0" quotePrefix="1" applyNumberFormat="1" applyFont="1" applyFill="1" applyBorder="1" applyAlignment="1">
      <alignment horizontal="center" vertical="center"/>
    </xf>
    <xf numFmtId="43" fontId="32" fillId="34" borderId="24" xfId="0" applyNumberFormat="1" applyFont="1" applyFill="1" applyBorder="1" applyAlignment="1">
      <alignment horizontal="center" vertical="center"/>
    </xf>
    <xf numFmtId="167" fontId="34" fillId="34" borderId="19" xfId="0" applyNumberFormat="1" applyFont="1" applyFill="1" applyBorder="1" applyAlignment="1">
      <alignment horizontal="center" vertical="center"/>
    </xf>
    <xf numFmtId="43" fontId="32" fillId="34" borderId="20" xfId="0" applyNumberFormat="1" applyFont="1" applyFill="1" applyBorder="1" applyAlignment="1">
      <alignment horizontal="center" vertical="center"/>
    </xf>
    <xf numFmtId="167" fontId="32" fillId="34" borderId="20" xfId="0" applyNumberFormat="1" applyFont="1" applyFill="1" applyBorder="1" applyAlignment="1">
      <alignment horizontal="center" vertical="center"/>
    </xf>
    <xf numFmtId="0" fontId="35" fillId="34" borderId="19" xfId="0" applyNumberFormat="1" applyFont="1" applyFill="1" applyBorder="1" applyAlignment="1">
      <alignment horizontal="left" vertical="center" indent="1"/>
    </xf>
    <xf numFmtId="49" fontId="35" fillId="34" borderId="14" xfId="0" quotePrefix="1" applyNumberFormat="1" applyFont="1" applyFill="1" applyBorder="1" applyAlignment="1">
      <alignment horizontal="center" vertical="center"/>
    </xf>
    <xf numFmtId="43" fontId="35" fillId="34" borderId="24" xfId="0" applyNumberFormat="1" applyFont="1" applyFill="1" applyBorder="1" applyAlignment="1">
      <alignment horizontal="center" vertical="center"/>
    </xf>
    <xf numFmtId="167" fontId="36" fillId="34" borderId="19" xfId="0" applyNumberFormat="1" applyFont="1" applyFill="1" applyBorder="1" applyAlignment="1">
      <alignment horizontal="center" vertical="center"/>
    </xf>
    <xf numFmtId="43" fontId="35" fillId="34" borderId="20" xfId="0" applyNumberFormat="1" applyFont="1" applyFill="1" applyBorder="1" applyAlignment="1">
      <alignment horizontal="center" vertical="center"/>
    </xf>
    <xf numFmtId="167" fontId="35" fillId="34" borderId="20" xfId="0" applyNumberFormat="1" applyFont="1" applyFill="1" applyBorder="1" applyAlignment="1">
      <alignment horizontal="center" vertical="center"/>
    </xf>
    <xf numFmtId="0" fontId="25" fillId="0" borderId="0" xfId="0" applyFont="1"/>
    <xf numFmtId="0" fontId="37" fillId="0" borderId="19" xfId="0" applyFont="1" applyBorder="1" applyAlignment="1">
      <alignment horizontal="left" vertical="center" indent="1"/>
    </xf>
    <xf numFmtId="0" fontId="37" fillId="0" borderId="19" xfId="0" applyFont="1" applyBorder="1" applyAlignment="1">
      <alignment horizontal="left" vertical="center"/>
    </xf>
    <xf numFmtId="166" fontId="37" fillId="34" borderId="19" xfId="0" applyNumberFormat="1" applyFont="1" applyFill="1" applyBorder="1" applyAlignment="1">
      <alignment vertical="center"/>
    </xf>
    <xf numFmtId="0" fontId="37" fillId="0" borderId="19" xfId="0" applyFont="1" applyBorder="1" applyAlignment="1">
      <alignment vertical="center"/>
    </xf>
    <xf numFmtId="0" fontId="37" fillId="34" borderId="19" xfId="0" applyFont="1" applyFill="1" applyBorder="1" applyAlignment="1">
      <alignment horizontal="left" vertical="center" indent="1"/>
    </xf>
    <xf numFmtId="0" fontId="37" fillId="36" borderId="19" xfId="0" applyFont="1" applyFill="1" applyBorder="1" applyAlignment="1">
      <alignment horizontal="left" vertical="center" indent="1"/>
    </xf>
    <xf numFmtId="43" fontId="37" fillId="47" borderId="19" xfId="0" applyNumberFormat="1" applyFont="1" applyFill="1" applyBorder="1" applyAlignment="1">
      <alignment horizontal="left" vertical="center" indent="1"/>
    </xf>
    <xf numFmtId="49" fontId="25" fillId="39" borderId="20" xfId="0" quotePrefix="1" applyNumberFormat="1" applyFont="1" applyFill="1" applyBorder="1" applyAlignment="1">
      <alignment horizontal="center" vertical="center"/>
    </xf>
    <xf numFmtId="166" fontId="25" fillId="38" borderId="32" xfId="0" quotePrefix="1" applyNumberFormat="1" applyFont="1" applyFill="1" applyBorder="1" applyAlignment="1">
      <alignment horizontal="center" vertical="center"/>
    </xf>
    <xf numFmtId="38" fontId="25" fillId="40" borderId="32" xfId="0" applyNumberFormat="1" applyFont="1" applyFill="1" applyBorder="1" applyAlignment="1">
      <alignment horizontal="center" vertical="center"/>
    </xf>
    <xf numFmtId="38" fontId="25" fillId="38" borderId="32" xfId="0" quotePrefix="1" applyNumberFormat="1" applyFont="1" applyFill="1" applyBorder="1" applyAlignment="1">
      <alignment horizontal="center" vertical="center"/>
    </xf>
    <xf numFmtId="167" fontId="38" fillId="34" borderId="19" xfId="0" applyNumberFormat="1" applyFont="1" applyFill="1" applyBorder="1" applyAlignment="1">
      <alignment horizontal="center" vertical="center"/>
    </xf>
    <xf numFmtId="16" fontId="39" fillId="0" borderId="19" xfId="0" applyNumberFormat="1" applyFont="1" applyBorder="1" applyAlignment="1">
      <alignment horizontal="center" vertical="center"/>
    </xf>
    <xf numFmtId="16" fontId="25" fillId="34" borderId="19" xfId="0" applyNumberFormat="1" applyFont="1" applyFill="1" applyBorder="1" applyAlignment="1">
      <alignment horizontal="center" vertical="center"/>
    </xf>
    <xf numFmtId="16" fontId="25" fillId="0" borderId="19" xfId="0" applyNumberFormat="1" applyFont="1" applyBorder="1" applyAlignment="1">
      <alignment horizontal="center" vertical="center"/>
    </xf>
    <xf numFmtId="0" fontId="35" fillId="34" borderId="19" xfId="0" applyNumberFormat="1" applyFont="1" applyFill="1" applyBorder="1" applyAlignment="1">
      <alignment horizontal="left" vertical="center"/>
    </xf>
    <xf numFmtId="166" fontId="25" fillId="34" borderId="19" xfId="0" applyNumberFormat="1" applyFont="1" applyFill="1" applyBorder="1" applyAlignment="1">
      <alignment horizontal="left" vertical="center"/>
    </xf>
    <xf numFmtId="0" fontId="25" fillId="34" borderId="19" xfId="0" applyFont="1" applyFill="1" applyBorder="1" applyAlignment="1">
      <alignment horizontal="left" vertical="center"/>
    </xf>
    <xf numFmtId="0" fontId="25" fillId="0" borderId="0" xfId="0" applyFont="1"/>
    <xf numFmtId="49" fontId="25" fillId="45" borderId="20" xfId="0" quotePrefix="1" applyNumberFormat="1" applyFont="1" applyFill="1" applyBorder="1" applyAlignment="1">
      <alignment horizontal="center" vertical="center"/>
    </xf>
    <xf numFmtId="0" fontId="25" fillId="45" borderId="14" xfId="0" applyFont="1" applyFill="1" applyBorder="1" applyAlignment="1">
      <alignment horizontal="center" vertical="center"/>
    </xf>
    <xf numFmtId="16" fontId="26" fillId="45" borderId="19" xfId="0" applyNumberFormat="1" applyFont="1" applyFill="1" applyBorder="1" applyAlignment="1">
      <alignment horizontal="center" vertical="center"/>
    </xf>
    <xf numFmtId="167" fontId="24" fillId="43" borderId="20" xfId="0" applyNumberFormat="1" applyFont="1" applyFill="1" applyBorder="1" applyAlignment="1">
      <alignment horizontal="center" vertical="center"/>
    </xf>
    <xf numFmtId="43" fontId="25" fillId="43" borderId="19" xfId="0" applyNumberFormat="1" applyFont="1" applyFill="1" applyBorder="1" applyAlignment="1">
      <alignment horizontal="left" vertical="center" indent="1"/>
    </xf>
    <xf numFmtId="0" fontId="25" fillId="0" borderId="0" xfId="0" applyFont="1"/>
    <xf numFmtId="0" fontId="30" fillId="0" borderId="24" xfId="0" applyFont="1" applyBorder="1" applyAlignment="1">
      <alignment horizontal="center" vertical="center"/>
    </xf>
    <xf numFmtId="16" fontId="30" fillId="0" borderId="20" xfId="0" applyNumberFormat="1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16" fontId="30" fillId="0" borderId="19" xfId="0" applyNumberFormat="1" applyFont="1" applyBorder="1" applyAlignment="1">
      <alignment horizontal="center" vertical="center"/>
    </xf>
    <xf numFmtId="38" fontId="24" fillId="0" borderId="14" xfId="0" quotePrefix="1" applyNumberFormat="1" applyFont="1" applyBorder="1" applyAlignment="1">
      <alignment horizontal="center" vertical="center"/>
    </xf>
    <xf numFmtId="0" fontId="28" fillId="34" borderId="19" xfId="0" applyFont="1" applyFill="1" applyBorder="1" applyAlignment="1">
      <alignment horizontal="left" vertical="center"/>
    </xf>
    <xf numFmtId="38" fontId="28" fillId="34" borderId="14" xfId="0" quotePrefix="1" applyNumberFormat="1" applyFont="1" applyFill="1" applyBorder="1" applyAlignment="1">
      <alignment horizontal="center" vertical="center"/>
    </xf>
    <xf numFmtId="0" fontId="28" fillId="34" borderId="24" xfId="0" applyFont="1" applyFill="1" applyBorder="1" applyAlignment="1">
      <alignment horizontal="center" vertical="center"/>
    </xf>
    <xf numFmtId="16" fontId="28" fillId="34" borderId="19" xfId="0" applyNumberFormat="1" applyFont="1" applyFill="1" applyBorder="1" applyAlignment="1">
      <alignment horizontal="center" vertical="center"/>
    </xf>
    <xf numFmtId="0" fontId="28" fillId="34" borderId="20" xfId="0" applyFont="1" applyFill="1" applyBorder="1" applyAlignment="1">
      <alignment horizontal="center" vertical="center"/>
    </xf>
    <xf numFmtId="16" fontId="28" fillId="34" borderId="20" xfId="0" applyNumberFormat="1" applyFont="1" applyFill="1" applyBorder="1" applyAlignment="1">
      <alignment horizontal="center" vertical="center"/>
    </xf>
    <xf numFmtId="166" fontId="25" fillId="43" borderId="19" xfId="0" applyNumberFormat="1" applyFont="1" applyFill="1" applyBorder="1" applyAlignment="1">
      <alignment horizontal="left" vertical="center" indent="1"/>
    </xf>
    <xf numFmtId="38" fontId="25" fillId="46" borderId="19" xfId="0" applyNumberFormat="1" applyFont="1" applyFill="1" applyBorder="1" applyAlignment="1">
      <alignment horizontal="left" vertical="center" indent="1"/>
    </xf>
    <xf numFmtId="0" fontId="25" fillId="0" borderId="0" xfId="0" applyFont="1"/>
    <xf numFmtId="43" fontId="28" fillId="34" borderId="20" xfId="0" applyNumberFormat="1" applyFont="1" applyFill="1" applyBorder="1" applyAlignment="1">
      <alignment horizontal="center" vertical="center"/>
    </xf>
    <xf numFmtId="166" fontId="28" fillId="34" borderId="19" xfId="0" applyNumberFormat="1" applyFont="1" applyFill="1" applyBorder="1" applyAlignment="1">
      <alignment horizontal="left" vertical="center"/>
    </xf>
    <xf numFmtId="0" fontId="25" fillId="0" borderId="0" xfId="0" applyFont="1"/>
    <xf numFmtId="0" fontId="25" fillId="0" borderId="0" xfId="0" applyFont="1"/>
    <xf numFmtId="166" fontId="25" fillId="46" borderId="19" xfId="0" applyNumberFormat="1" applyFont="1" applyFill="1" applyBorder="1" applyAlignment="1">
      <alignment horizontal="left" vertical="center" indent="1"/>
    </xf>
    <xf numFmtId="166" fontId="25" fillId="46" borderId="20" xfId="0" quotePrefix="1" applyNumberFormat="1" applyFont="1" applyFill="1" applyBorder="1" applyAlignment="1">
      <alignment horizontal="center" vertical="center"/>
    </xf>
    <xf numFmtId="167" fontId="24" fillId="46" borderId="20" xfId="0" applyNumberFormat="1" applyFont="1" applyFill="1" applyBorder="1" applyAlignment="1">
      <alignment horizontal="center" vertical="center"/>
    </xf>
    <xf numFmtId="16" fontId="25" fillId="46" borderId="20" xfId="0" applyNumberFormat="1" applyFont="1" applyFill="1" applyBorder="1" applyAlignment="1">
      <alignment horizontal="center" vertical="center"/>
    </xf>
    <xf numFmtId="0" fontId="24" fillId="46" borderId="20" xfId="0" applyFont="1" applyFill="1" applyBorder="1" applyAlignment="1">
      <alignment horizontal="center" vertical="center"/>
    </xf>
    <xf numFmtId="166" fontId="24" fillId="46" borderId="19" xfId="0" applyNumberFormat="1" applyFont="1" applyFill="1" applyBorder="1" applyAlignment="1">
      <alignment horizontal="left" vertical="center" indent="1"/>
    </xf>
    <xf numFmtId="166" fontId="24" fillId="46" borderId="20" xfId="0" quotePrefix="1" applyNumberFormat="1" applyFont="1" applyFill="1" applyBorder="1" applyAlignment="1">
      <alignment horizontal="center" vertical="center"/>
    </xf>
    <xf numFmtId="166" fontId="24" fillId="34" borderId="19" xfId="0" applyNumberFormat="1" applyFont="1" applyFill="1" applyBorder="1" applyAlignment="1">
      <alignment horizontal="left" vertical="center"/>
    </xf>
    <xf numFmtId="0" fontId="24" fillId="34" borderId="24" xfId="0" applyFont="1" applyFill="1" applyBorder="1" applyAlignment="1">
      <alignment horizontal="center" vertical="center"/>
    </xf>
    <xf numFmtId="43" fontId="24" fillId="34" borderId="20" xfId="0" applyNumberFormat="1" applyFont="1" applyFill="1" applyBorder="1" applyAlignment="1">
      <alignment horizontal="center" vertical="center"/>
    </xf>
    <xf numFmtId="16" fontId="24" fillId="34" borderId="20" xfId="0" applyNumberFormat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left" vertical="center" indent="1"/>
    </xf>
    <xf numFmtId="16" fontId="39" fillId="39" borderId="20" xfId="0" applyNumberFormat="1" applyFont="1" applyFill="1" applyBorder="1" applyAlignment="1">
      <alignment horizontal="center" vertical="center"/>
    </xf>
    <xf numFmtId="0" fontId="25" fillId="0" borderId="0" xfId="0" applyFont="1"/>
    <xf numFmtId="38" fontId="25" fillId="40" borderId="32" xfId="0" quotePrefix="1" applyNumberFormat="1" applyFont="1" applyFill="1" applyBorder="1" applyAlignment="1">
      <alignment horizontal="center" vertical="center"/>
    </xf>
    <xf numFmtId="167" fontId="25" fillId="46" borderId="20" xfId="0" applyNumberFormat="1" applyFont="1" applyFill="1" applyBorder="1" applyAlignment="1">
      <alignment horizontal="center" vertical="center"/>
    </xf>
    <xf numFmtId="0" fontId="24" fillId="39" borderId="19" xfId="0" applyFont="1" applyFill="1" applyBorder="1" applyAlignment="1">
      <alignment horizontal="left" vertical="center" indent="1"/>
    </xf>
    <xf numFmtId="0" fontId="24" fillId="0" borderId="19" xfId="0" applyFont="1" applyBorder="1" applyAlignment="1">
      <alignment horizontal="left" vertical="center"/>
    </xf>
    <xf numFmtId="0" fontId="24" fillId="0" borderId="14" xfId="0" quotePrefix="1" applyNumberFormat="1" applyFont="1" applyBorder="1" applyAlignment="1">
      <alignment horizontal="center" vertical="center"/>
    </xf>
    <xf numFmtId="0" fontId="24" fillId="36" borderId="19" xfId="0" applyFont="1" applyFill="1" applyBorder="1" applyAlignment="1">
      <alignment horizontal="left" vertical="center" indent="1"/>
    </xf>
    <xf numFmtId="38" fontId="24" fillId="42" borderId="32" xfId="0" quotePrefix="1" applyNumberFormat="1" applyFont="1" applyFill="1" applyBorder="1" applyAlignment="1">
      <alignment horizontal="center" vertical="center"/>
    </xf>
    <xf numFmtId="0" fontId="25" fillId="36" borderId="2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Alignment="1">
      <alignment horizontal="right"/>
    </xf>
    <xf numFmtId="168" fontId="27" fillId="0" borderId="0" xfId="0" applyNumberFormat="1" applyFont="1" applyAlignment="1">
      <alignment horizontal="left"/>
    </xf>
    <xf numFmtId="0" fontId="24" fillId="34" borderId="19" xfId="0" applyFont="1" applyFill="1" applyBorder="1" applyAlignment="1">
      <alignment horizontal="left" vertical="center"/>
    </xf>
    <xf numFmtId="0" fontId="24" fillId="34" borderId="20" xfId="0" applyFont="1" applyFill="1" applyBorder="1" applyAlignment="1">
      <alignment horizontal="center" vertical="center"/>
    </xf>
    <xf numFmtId="43" fontId="24" fillId="43" borderId="19" xfId="0" applyNumberFormat="1" applyFont="1" applyFill="1" applyBorder="1" applyAlignment="1">
      <alignment horizontal="left" vertical="center" indent="1"/>
    </xf>
    <xf numFmtId="166" fontId="24" fillId="43" borderId="20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25" fillId="0" borderId="25" xfId="0" applyFont="1" applyBorder="1"/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37" borderId="27" xfId="0" applyFont="1" applyFill="1" applyBorder="1" applyAlignment="1">
      <alignment horizontal="center" vertical="center"/>
    </xf>
    <xf numFmtId="0" fontId="24" fillId="37" borderId="16" xfId="0" applyFont="1" applyFill="1" applyBorder="1" applyAlignment="1">
      <alignment horizontal="center" vertical="center"/>
    </xf>
    <xf numFmtId="0" fontId="24" fillId="37" borderId="28" xfId="0" applyFont="1" applyFill="1" applyBorder="1" applyAlignment="1">
      <alignment horizontal="center" vertical="center" wrapText="1"/>
    </xf>
    <xf numFmtId="0" fontId="24" fillId="37" borderId="15" xfId="0" applyFont="1" applyFill="1" applyBorder="1" applyAlignment="1">
      <alignment horizontal="center" vertical="center" wrapText="1"/>
    </xf>
    <xf numFmtId="0" fontId="24" fillId="37" borderId="29" xfId="0" applyFont="1" applyFill="1" applyBorder="1" applyAlignment="1">
      <alignment horizontal="center" vertical="center" wrapText="1"/>
    </xf>
    <xf numFmtId="0" fontId="24" fillId="37" borderId="17" xfId="0" applyFont="1" applyFill="1" applyBorder="1" applyAlignment="1">
      <alignment horizontal="center" vertical="center" wrapText="1"/>
    </xf>
    <xf numFmtId="0" fontId="24" fillId="35" borderId="27" xfId="0" applyFont="1" applyFill="1" applyBorder="1" applyAlignment="1">
      <alignment horizontal="center" vertical="center"/>
    </xf>
    <xf numFmtId="0" fontId="24" fillId="35" borderId="16" xfId="0" applyFont="1" applyFill="1" applyBorder="1" applyAlignment="1">
      <alignment horizontal="center" vertical="center"/>
    </xf>
    <xf numFmtId="0" fontId="24" fillId="35" borderId="33" xfId="0" applyFont="1" applyFill="1" applyBorder="1" applyAlignment="1">
      <alignment horizontal="center" vertical="center"/>
    </xf>
    <xf numFmtId="0" fontId="24" fillId="35" borderId="28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  <xf numFmtId="0" fontId="24" fillId="35" borderId="29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4" fillId="33" borderId="27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21" xfId="0" applyFont="1" applyFill="1" applyBorder="1" applyAlignment="1">
      <alignment horizontal="center" vertical="center" wrapText="1"/>
    </xf>
    <xf numFmtId="0" fontId="24" fillId="33" borderId="31" xfId="0" applyFont="1" applyFill="1" applyBorder="1" applyAlignment="1">
      <alignment horizontal="center" vertical="center" wrapText="1"/>
    </xf>
    <xf numFmtId="0" fontId="24" fillId="41" borderId="27" xfId="0" applyFont="1" applyFill="1" applyBorder="1" applyAlignment="1">
      <alignment horizontal="center" vertical="center"/>
    </xf>
    <xf numFmtId="0" fontId="24" fillId="41" borderId="16" xfId="0" applyFont="1" applyFill="1" applyBorder="1" applyAlignment="1">
      <alignment horizontal="center" vertical="center"/>
    </xf>
    <xf numFmtId="0" fontId="24" fillId="41" borderId="28" xfId="0" applyFont="1" applyFill="1" applyBorder="1" applyAlignment="1">
      <alignment horizontal="center" vertical="center" wrapText="1"/>
    </xf>
    <xf numFmtId="0" fontId="24" fillId="41" borderId="15" xfId="0" applyFont="1" applyFill="1" applyBorder="1" applyAlignment="1">
      <alignment horizontal="center" vertical="center" wrapText="1"/>
    </xf>
    <xf numFmtId="0" fontId="24" fillId="41" borderId="29" xfId="0" applyFont="1" applyFill="1" applyBorder="1" applyAlignment="1">
      <alignment horizontal="center" vertical="center" wrapText="1"/>
    </xf>
    <xf numFmtId="0" fontId="24" fillId="41" borderId="17" xfId="0" applyFont="1" applyFill="1" applyBorder="1" applyAlignment="1">
      <alignment horizontal="center" vertical="center" wrapText="1"/>
    </xf>
    <xf numFmtId="164" fontId="31" fillId="0" borderId="0" xfId="0" applyNumberFormat="1" applyFont="1" applyAlignment="1">
      <alignment horizontal="center" wrapText="1"/>
    </xf>
    <xf numFmtId="164" fontId="21" fillId="0" borderId="11" xfId="0" applyNumberFormat="1" applyFont="1" applyBorder="1" applyAlignment="1">
      <alignment horizontal="center"/>
    </xf>
    <xf numFmtId="0" fontId="40" fillId="34" borderId="19" xfId="0" applyNumberFormat="1" applyFont="1" applyFill="1" applyBorder="1" applyAlignment="1">
      <alignment horizontal="left" vertical="center"/>
    </xf>
    <xf numFmtId="49" fontId="40" fillId="34" borderId="14" xfId="0" quotePrefix="1" applyNumberFormat="1" applyFont="1" applyFill="1" applyBorder="1" applyAlignment="1">
      <alignment horizontal="center" vertical="center"/>
    </xf>
    <xf numFmtId="43" fontId="40" fillId="34" borderId="24" xfId="0" applyNumberFormat="1" applyFont="1" applyFill="1" applyBorder="1" applyAlignment="1">
      <alignment horizontal="center" vertical="center"/>
    </xf>
    <xf numFmtId="43" fontId="40" fillId="34" borderId="20" xfId="0" applyNumberFormat="1" applyFont="1" applyFill="1" applyBorder="1" applyAlignment="1">
      <alignment horizontal="center" vertical="center"/>
    </xf>
    <xf numFmtId="167" fontId="40" fillId="34" borderId="20" xfId="0" applyNumberFormat="1" applyFont="1" applyFill="1" applyBorder="1" applyAlignment="1">
      <alignment horizontal="center" vertical="center"/>
    </xf>
    <xf numFmtId="0" fontId="40" fillId="0" borderId="19" xfId="0" applyFont="1" applyBorder="1" applyAlignment="1">
      <alignment horizontal="left" vertical="center" indent="1"/>
    </xf>
    <xf numFmtId="49" fontId="40" fillId="0" borderId="20" xfId="0" quotePrefix="1" applyNumberFormat="1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16" fontId="36" fillId="0" borderId="20" xfId="0" applyNumberFormat="1" applyFont="1" applyBorder="1" applyAlignment="1">
      <alignment horizontal="center" vertical="center"/>
    </xf>
    <xf numFmtId="16" fontId="40" fillId="0" borderId="20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DF6BA"/>
      <color rgb="FFFF99CC"/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8JA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8JA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AP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AP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MA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MA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FEB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FEB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JA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JA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6dec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6dec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6NOV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6NOV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6OCT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6OCT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6sept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6sept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6AUG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6AUG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Dec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Dec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Nov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Nov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Oct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Oct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Sept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Sept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Aug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Aug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July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July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June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JUNE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MAY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MAY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59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7245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9086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1372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26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7245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43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9086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55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1372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11" name="Picture 10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5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12" name="Picture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26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7245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43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9086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55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1372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9" name="Picture 8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5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10" name="Picture 9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tabSelected="1" workbookViewId="0">
      <selection sqref="A1:F1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2.85546875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43101</v>
      </c>
      <c r="B1" s="262"/>
      <c r="C1" s="262"/>
      <c r="D1" s="262"/>
      <c r="E1" s="262"/>
      <c r="F1" s="262"/>
    </row>
    <row r="2" spans="1:11" ht="15" customHeight="1" x14ac:dyDescent="0.25">
      <c r="C2" s="221" t="s">
        <v>140</v>
      </c>
      <c r="D2" s="222">
        <f ca="1">NOW()</f>
        <v>43098.497345717595</v>
      </c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269" t="s">
        <v>105</v>
      </c>
      <c r="B10" s="270" t="s">
        <v>32</v>
      </c>
      <c r="C10" s="271" t="s">
        <v>9</v>
      </c>
      <c r="D10" s="272">
        <v>43102</v>
      </c>
      <c r="E10" s="271" t="s">
        <v>10</v>
      </c>
      <c r="F10" s="273">
        <f>D10+2</f>
        <v>43104</v>
      </c>
      <c r="I10" s="50"/>
      <c r="J10" s="51"/>
      <c r="K10" s="52"/>
    </row>
    <row r="11" spans="1:11" ht="15" customHeight="1" x14ac:dyDescent="0.25">
      <c r="A11" s="58" t="s">
        <v>11</v>
      </c>
      <c r="B11" s="162" t="s">
        <v>148</v>
      </c>
      <c r="C11" s="61" t="s">
        <v>10</v>
      </c>
      <c r="D11" s="210">
        <f>D10+2</f>
        <v>43104</v>
      </c>
      <c r="E11" s="61" t="s">
        <v>12</v>
      </c>
      <c r="F11" s="62">
        <f>D11+2</f>
        <v>43106</v>
      </c>
      <c r="I11" s="50"/>
      <c r="J11" s="51"/>
      <c r="K11" s="52"/>
    </row>
    <row r="12" spans="1:11" ht="15" customHeight="1" x14ac:dyDescent="0.25">
      <c r="A12" s="12" t="s">
        <v>8</v>
      </c>
      <c r="B12" s="163">
        <v>496</v>
      </c>
      <c r="C12" s="13" t="s">
        <v>13</v>
      </c>
      <c r="D12" s="15">
        <f>D10+6</f>
        <v>43108</v>
      </c>
      <c r="E12" s="13" t="s">
        <v>14</v>
      </c>
      <c r="F12" s="15">
        <f>D12+2</f>
        <v>43110</v>
      </c>
      <c r="I12" s="53"/>
      <c r="J12" s="51"/>
      <c r="K12" s="52"/>
    </row>
    <row r="13" spans="1:11" ht="15" customHeight="1" x14ac:dyDescent="0.25">
      <c r="A13" s="58" t="s">
        <v>11</v>
      </c>
      <c r="B13" s="212">
        <v>473</v>
      </c>
      <c r="C13" s="61" t="s">
        <v>10</v>
      </c>
      <c r="D13" s="62">
        <f>D11+7</f>
        <v>43111</v>
      </c>
      <c r="E13" s="61" t="s">
        <v>12</v>
      </c>
      <c r="F13" s="62">
        <f t="shared" ref="F13:F19" si="0">D13+2</f>
        <v>43113</v>
      </c>
      <c r="I13" s="53"/>
      <c r="J13" s="51"/>
      <c r="K13" s="52"/>
    </row>
    <row r="14" spans="1:11" ht="12.75" customHeight="1" x14ac:dyDescent="0.25">
      <c r="A14" s="12" t="s">
        <v>48</v>
      </c>
      <c r="B14" s="163" t="s">
        <v>147</v>
      </c>
      <c r="C14" s="13" t="s">
        <v>13</v>
      </c>
      <c r="D14" s="15">
        <f>D12+7</f>
        <v>43115</v>
      </c>
      <c r="E14" s="13" t="s">
        <v>14</v>
      </c>
      <c r="F14" s="15">
        <f t="shared" si="0"/>
        <v>43117</v>
      </c>
      <c r="I14" s="53"/>
      <c r="J14" s="51"/>
      <c r="K14" s="52"/>
    </row>
    <row r="15" spans="1:11" ht="15" customHeight="1" x14ac:dyDescent="0.25">
      <c r="A15" s="58" t="s">
        <v>11</v>
      </c>
      <c r="B15" s="212">
        <v>474</v>
      </c>
      <c r="C15" s="61" t="s">
        <v>10</v>
      </c>
      <c r="D15" s="62">
        <f t="shared" ref="D15" si="1">D13+7</f>
        <v>43118</v>
      </c>
      <c r="E15" s="61" t="s">
        <v>12</v>
      </c>
      <c r="F15" s="62">
        <f t="shared" si="0"/>
        <v>43120</v>
      </c>
      <c r="I15" s="53"/>
      <c r="J15" s="51"/>
      <c r="K15" s="52"/>
    </row>
    <row r="16" spans="1:11" ht="15" customHeight="1" x14ac:dyDescent="0.25">
      <c r="A16" s="12" t="s">
        <v>105</v>
      </c>
      <c r="B16" s="165" t="s">
        <v>35</v>
      </c>
      <c r="C16" s="13" t="s">
        <v>13</v>
      </c>
      <c r="D16" s="15">
        <f>D14+7</f>
        <v>43122</v>
      </c>
      <c r="E16" s="13" t="s">
        <v>14</v>
      </c>
      <c r="F16" s="15">
        <f t="shared" si="0"/>
        <v>43124</v>
      </c>
      <c r="I16" s="53"/>
      <c r="J16" s="51"/>
      <c r="K16" s="52"/>
    </row>
    <row r="17" spans="1:11" ht="15" customHeight="1" x14ac:dyDescent="0.25">
      <c r="A17" s="58" t="s">
        <v>11</v>
      </c>
      <c r="B17" s="164">
        <v>475</v>
      </c>
      <c r="C17" s="61" t="s">
        <v>10</v>
      </c>
      <c r="D17" s="62">
        <f>D15+7</f>
        <v>43125</v>
      </c>
      <c r="E17" s="61" t="s">
        <v>12</v>
      </c>
      <c r="F17" s="62">
        <f>D17+2</f>
        <v>43127</v>
      </c>
      <c r="I17" s="53"/>
      <c r="J17" s="51"/>
      <c r="K17" s="52"/>
    </row>
    <row r="18" spans="1:11" ht="15" customHeight="1" x14ac:dyDescent="0.25">
      <c r="A18" s="12" t="s">
        <v>8</v>
      </c>
      <c r="B18" s="163">
        <v>498</v>
      </c>
      <c r="C18" s="13" t="s">
        <v>13</v>
      </c>
      <c r="D18" s="15">
        <f>D16+7</f>
        <v>43129</v>
      </c>
      <c r="E18" s="13" t="s">
        <v>10</v>
      </c>
      <c r="F18" s="15">
        <f t="shared" si="0"/>
        <v>43131</v>
      </c>
      <c r="I18" s="53"/>
      <c r="J18" s="51"/>
      <c r="K18" s="52"/>
    </row>
    <row r="19" spans="1:11" ht="15" customHeight="1" x14ac:dyDescent="0.25">
      <c r="A19" s="58" t="s">
        <v>11</v>
      </c>
      <c r="B19" s="164">
        <v>476</v>
      </c>
      <c r="C19" s="61" t="s">
        <v>10</v>
      </c>
      <c r="D19" s="62">
        <f>D17+7</f>
        <v>43132</v>
      </c>
      <c r="E19" s="61" t="s">
        <v>12</v>
      </c>
      <c r="F19" s="62">
        <f t="shared" si="0"/>
        <v>43134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227"/>
      <c r="B26" s="20"/>
      <c r="C26" s="21"/>
      <c r="D26" s="22"/>
      <c r="E26" s="21"/>
      <c r="F26" s="22"/>
    </row>
    <row r="27" spans="1:11" ht="7.5" customHeight="1" x14ac:dyDescent="0.25">
      <c r="A27" s="227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264" t="str">
        <f>A10</f>
        <v>Vantage</v>
      </c>
      <c r="B32" s="265" t="str">
        <f>B10</f>
        <v>024</v>
      </c>
      <c r="C32" s="266" t="str">
        <f>C10</f>
        <v>Tuesday</v>
      </c>
      <c r="D32" s="151">
        <f>D10</f>
        <v>43102</v>
      </c>
      <c r="E32" s="267" t="s">
        <v>24</v>
      </c>
      <c r="F32" s="268">
        <f>D32+4</f>
        <v>43106</v>
      </c>
    </row>
    <row r="33" spans="1:6" ht="15" customHeight="1" x14ac:dyDescent="0.25">
      <c r="A33" s="73" t="s">
        <v>48</v>
      </c>
      <c r="B33" s="56" t="s">
        <v>149</v>
      </c>
      <c r="C33" s="31" t="s">
        <v>10</v>
      </c>
      <c r="D33" s="167">
        <f>D11</f>
        <v>43104</v>
      </c>
      <c r="E33" s="13" t="s">
        <v>78</v>
      </c>
      <c r="F33" s="15">
        <f>D33+3</f>
        <v>43107</v>
      </c>
    </row>
    <row r="34" spans="1:6" ht="15" customHeight="1" x14ac:dyDescent="0.25">
      <c r="A34" s="171" t="str">
        <f>A12</f>
        <v>Caribe Mariner</v>
      </c>
      <c r="B34" s="78">
        <f>B12</f>
        <v>496</v>
      </c>
      <c r="C34" s="28" t="str">
        <f>C12</f>
        <v>Monday</v>
      </c>
      <c r="D34" s="168">
        <f>D12</f>
        <v>43108</v>
      </c>
      <c r="E34" s="70" t="s">
        <v>17</v>
      </c>
      <c r="F34" s="30">
        <f>D34+4</f>
        <v>43112</v>
      </c>
    </row>
    <row r="35" spans="1:6" ht="15" customHeight="1" x14ac:dyDescent="0.25">
      <c r="A35" s="73" t="s">
        <v>105</v>
      </c>
      <c r="B35" s="81" t="s">
        <v>37</v>
      </c>
      <c r="C35" s="31" t="s">
        <v>10</v>
      </c>
      <c r="D35" s="169">
        <f>D33+7</f>
        <v>43111</v>
      </c>
      <c r="E35" s="13" t="s">
        <v>78</v>
      </c>
      <c r="F35" s="15">
        <f>D35+3</f>
        <v>43114</v>
      </c>
    </row>
    <row r="36" spans="1:6" ht="15" customHeight="1" x14ac:dyDescent="0.25">
      <c r="A36" s="172" t="str">
        <f>A14</f>
        <v>Vanquish</v>
      </c>
      <c r="B36" s="78" t="str">
        <f>B14</f>
        <v>064</v>
      </c>
      <c r="C36" s="28" t="str">
        <f>C14</f>
        <v>Monday</v>
      </c>
      <c r="D36" s="168">
        <f>D14</f>
        <v>43115</v>
      </c>
      <c r="E36" s="29" t="s">
        <v>17</v>
      </c>
      <c r="F36" s="30">
        <f>D36+4</f>
        <v>43119</v>
      </c>
    </row>
    <row r="37" spans="1:6" ht="15" customHeight="1" x14ac:dyDescent="0.25">
      <c r="A37" s="73" t="s">
        <v>8</v>
      </c>
      <c r="B37" s="91">
        <v>497</v>
      </c>
      <c r="C37" s="31" t="s">
        <v>10</v>
      </c>
      <c r="D37" s="169">
        <f>D35+7</f>
        <v>43118</v>
      </c>
      <c r="E37" s="13" t="s">
        <v>78</v>
      </c>
      <c r="F37" s="15">
        <f>D37+3</f>
        <v>43121</v>
      </c>
    </row>
    <row r="38" spans="1:6" ht="15" customHeight="1" x14ac:dyDescent="0.25">
      <c r="A38" s="172" t="str">
        <f>A16</f>
        <v>Vantage</v>
      </c>
      <c r="B38" s="68" t="str">
        <f>B16</f>
        <v>026</v>
      </c>
      <c r="C38" s="28" t="s">
        <v>13</v>
      </c>
      <c r="D38" s="168">
        <f>D16</f>
        <v>43122</v>
      </c>
      <c r="E38" s="29" t="s">
        <v>17</v>
      </c>
      <c r="F38" s="30">
        <f>D38+4</f>
        <v>43126</v>
      </c>
    </row>
    <row r="39" spans="1:6" ht="15" customHeight="1" x14ac:dyDescent="0.25">
      <c r="A39" s="73" t="s">
        <v>48</v>
      </c>
      <c r="B39" s="91" t="s">
        <v>150</v>
      </c>
      <c r="C39" s="31" t="s">
        <v>10</v>
      </c>
      <c r="D39" s="169">
        <f>D37+7</f>
        <v>43125</v>
      </c>
      <c r="E39" s="13" t="s">
        <v>78</v>
      </c>
      <c r="F39" s="15">
        <f>D39+3</f>
        <v>43128</v>
      </c>
    </row>
    <row r="40" spans="1:6" ht="15" customHeight="1" x14ac:dyDescent="0.25">
      <c r="A40" s="172" t="str">
        <f>A18</f>
        <v>Caribe Mariner</v>
      </c>
      <c r="B40" s="78">
        <f>B18</f>
        <v>498</v>
      </c>
      <c r="C40" s="28" t="s">
        <v>13</v>
      </c>
      <c r="D40" s="168">
        <f>D18</f>
        <v>43129</v>
      </c>
      <c r="E40" s="29" t="s">
        <v>24</v>
      </c>
      <c r="F40" s="30">
        <f>D40+4</f>
        <v>43133</v>
      </c>
    </row>
    <row r="41" spans="1:6" ht="15" customHeight="1" x14ac:dyDescent="0.25">
      <c r="A41" s="73" t="s">
        <v>105</v>
      </c>
      <c r="B41" s="91" t="s">
        <v>38</v>
      </c>
      <c r="C41" s="31" t="s">
        <v>10</v>
      </c>
      <c r="D41" s="169">
        <f>D39+7</f>
        <v>43132</v>
      </c>
      <c r="E41" s="13" t="s">
        <v>78</v>
      </c>
      <c r="F41" s="15">
        <f>D41+3</f>
        <v>43135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227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Vanquish</v>
      </c>
      <c r="B50" s="83" t="str">
        <f>B33</f>
        <v>063</v>
      </c>
      <c r="C50" s="39" t="str">
        <f>C33</f>
        <v>Thursday</v>
      </c>
      <c r="D50" s="167">
        <f>D33</f>
        <v>43104</v>
      </c>
      <c r="E50" s="13" t="s">
        <v>9</v>
      </c>
      <c r="F50" s="84">
        <f>D50+5</f>
        <v>43109</v>
      </c>
    </row>
    <row r="51" spans="1:6" ht="15" customHeight="1" x14ac:dyDescent="0.25">
      <c r="A51" s="36" t="str">
        <f>A35</f>
        <v>Vantage</v>
      </c>
      <c r="B51" s="82" t="str">
        <f>B35</f>
        <v>025</v>
      </c>
      <c r="C51" s="219" t="str">
        <f>C35</f>
        <v>Thursday</v>
      </c>
      <c r="D51" s="38">
        <f>D35</f>
        <v>43111</v>
      </c>
      <c r="E51" s="219" t="s">
        <v>9</v>
      </c>
      <c r="F51" s="38">
        <f t="shared" ref="F51:F52" si="2">D51+5</f>
        <v>43116</v>
      </c>
    </row>
    <row r="52" spans="1:6" ht="15" customHeight="1" x14ac:dyDescent="0.25">
      <c r="A52" s="12" t="str">
        <f>A37</f>
        <v>Caribe Mariner</v>
      </c>
      <c r="B52" s="83">
        <f>B37</f>
        <v>497</v>
      </c>
      <c r="C52" s="39" t="str">
        <f>C37</f>
        <v>Thursday</v>
      </c>
      <c r="D52" s="169">
        <f>D37</f>
        <v>43118</v>
      </c>
      <c r="E52" s="13" t="s">
        <v>9</v>
      </c>
      <c r="F52" s="84">
        <f t="shared" si="2"/>
        <v>43123</v>
      </c>
    </row>
    <row r="53" spans="1:6" ht="15" customHeight="1" x14ac:dyDescent="0.25">
      <c r="A53" s="36" t="str">
        <f>A39</f>
        <v>Vanquish</v>
      </c>
      <c r="B53" s="82" t="str">
        <f>B39</f>
        <v>065</v>
      </c>
      <c r="C53" s="219" t="str">
        <f>C39</f>
        <v>Thursday</v>
      </c>
      <c r="D53" s="38">
        <f>D39</f>
        <v>43125</v>
      </c>
      <c r="E53" s="219" t="s">
        <v>9</v>
      </c>
      <c r="F53" s="38">
        <f>D53+5</f>
        <v>43130</v>
      </c>
    </row>
    <row r="54" spans="1:6" ht="12.75" customHeight="1" x14ac:dyDescent="0.25">
      <c r="A54" s="12" t="str">
        <f>A41</f>
        <v>Vantage</v>
      </c>
      <c r="B54" s="83" t="str">
        <f>B41</f>
        <v>027</v>
      </c>
      <c r="C54" s="13" t="str">
        <f>C41</f>
        <v>Thursday</v>
      </c>
      <c r="D54" s="15">
        <f>D41</f>
        <v>43132</v>
      </c>
      <c r="E54" s="13" t="s">
        <v>9</v>
      </c>
      <c r="F54" s="84">
        <f>D54+5</f>
        <v>43137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227"/>
      <c r="B57" s="227"/>
      <c r="C57" s="227"/>
      <c r="D57" s="227"/>
      <c r="E57" s="227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customHeight="1" thickTop="1" x14ac:dyDescent="0.25">
      <c r="A62" s="98" t="str">
        <f>A32</f>
        <v>Vantage</v>
      </c>
      <c r="B62" s="174" t="str">
        <f>B32</f>
        <v>024</v>
      </c>
      <c r="C62" s="175" t="str">
        <f>C10</f>
        <v>Tuesday</v>
      </c>
      <c r="D62" s="176">
        <f>D10</f>
        <v>43102</v>
      </c>
      <c r="E62" s="102" t="s">
        <v>78</v>
      </c>
      <c r="F62" s="103">
        <f>D62+5</f>
        <v>43107</v>
      </c>
    </row>
    <row r="63" spans="1:6" ht="15" customHeight="1" x14ac:dyDescent="0.25">
      <c r="A63" s="198" t="str">
        <f>A34</f>
        <v>Caribe Mariner</v>
      </c>
      <c r="B63" s="199">
        <f>B34</f>
        <v>496</v>
      </c>
      <c r="C63" s="106" t="str">
        <f>C12</f>
        <v>Monday</v>
      </c>
      <c r="D63" s="213">
        <f>D12</f>
        <v>43108</v>
      </c>
      <c r="E63" s="106" t="s">
        <v>17</v>
      </c>
      <c r="F63" s="201">
        <f>D63+4</f>
        <v>43112</v>
      </c>
    </row>
    <row r="64" spans="1:6" ht="15" customHeight="1" x14ac:dyDescent="0.25">
      <c r="A64" s="98" t="str">
        <f>A36</f>
        <v>Vanquish</v>
      </c>
      <c r="B64" s="99" t="str">
        <f>B36</f>
        <v>064</v>
      </c>
      <c r="C64" s="100" t="s">
        <v>13</v>
      </c>
      <c r="D64" s="101">
        <f>D36</f>
        <v>43115</v>
      </c>
      <c r="E64" s="102" t="s">
        <v>17</v>
      </c>
      <c r="F64" s="103">
        <f t="shared" ref="F64:F65" si="3">D64+4</f>
        <v>43119</v>
      </c>
    </row>
    <row r="65" spans="1:7" ht="15" customHeight="1" x14ac:dyDescent="0.25">
      <c r="A65" s="192" t="str">
        <f>A38</f>
        <v>Vantage</v>
      </c>
      <c r="B65" s="109" t="str">
        <f>B38</f>
        <v>026</v>
      </c>
      <c r="C65" s="106" t="s">
        <v>13</v>
      </c>
      <c r="D65" s="107">
        <f>D16</f>
        <v>43122</v>
      </c>
      <c r="E65" s="106" t="s">
        <v>17</v>
      </c>
      <c r="F65" s="90">
        <f t="shared" si="3"/>
        <v>43126</v>
      </c>
    </row>
    <row r="66" spans="1:7" ht="15" customHeight="1" x14ac:dyDescent="0.25">
      <c r="A66" s="98" t="str">
        <f>A40</f>
        <v>Caribe Mariner</v>
      </c>
      <c r="B66" s="99">
        <f>B40</f>
        <v>498</v>
      </c>
      <c r="C66" s="100" t="s">
        <v>13</v>
      </c>
      <c r="D66" s="101">
        <f>D40</f>
        <v>43129</v>
      </c>
      <c r="E66" s="102" t="s">
        <v>17</v>
      </c>
      <c r="F66" s="103">
        <f t="shared" ref="F66" si="4">D66+4</f>
        <v>43133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2:E42"/>
    <mergeCell ref="A43:E43"/>
    <mergeCell ref="F46:F47"/>
    <mergeCell ref="A47:B47"/>
    <mergeCell ref="C47:D4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1:F1"/>
    <mergeCell ref="A5:D5"/>
    <mergeCell ref="F6:F7"/>
    <mergeCell ref="A7:B7"/>
    <mergeCell ref="C7:D7"/>
    <mergeCell ref="A8:A9"/>
    <mergeCell ref="B8:B9"/>
    <mergeCell ref="C8:D8"/>
    <mergeCell ref="E8:F8"/>
  </mergeCells>
  <pageMargins left="0.75" right="0.75" top="1" bottom="1" header="0.5" footer="0.5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topLeftCell="A10" workbookViewId="0">
      <selection activeCell="C30" sqref="C30:D30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2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42826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8</v>
      </c>
      <c r="B10" s="57" t="s">
        <v>97</v>
      </c>
      <c r="C10" s="13" t="s">
        <v>13</v>
      </c>
      <c r="D10" s="14">
        <v>42828</v>
      </c>
      <c r="E10" s="13" t="s">
        <v>14</v>
      </c>
      <c r="F10" s="15">
        <f>D10+2</f>
        <v>42830</v>
      </c>
      <c r="I10" s="50"/>
      <c r="J10" s="51"/>
      <c r="K10" s="52"/>
    </row>
    <row r="11" spans="1:11" ht="15" customHeight="1" x14ac:dyDescent="0.25">
      <c r="A11" s="58" t="s">
        <v>11</v>
      </c>
      <c r="B11" s="162" t="s">
        <v>98</v>
      </c>
      <c r="C11" s="59" t="s">
        <v>10</v>
      </c>
      <c r="D11" s="60">
        <f>D10+3</f>
        <v>42831</v>
      </c>
      <c r="E11" s="61" t="s">
        <v>12</v>
      </c>
      <c r="F11" s="62">
        <f>D11+2</f>
        <v>42833</v>
      </c>
      <c r="I11" s="50"/>
      <c r="J11" s="51"/>
      <c r="K11" s="52"/>
    </row>
    <row r="12" spans="1:11" ht="15" customHeight="1" x14ac:dyDescent="0.25">
      <c r="A12" s="12" t="s">
        <v>8</v>
      </c>
      <c r="B12" s="163">
        <v>468</v>
      </c>
      <c r="C12" s="13" t="s">
        <v>13</v>
      </c>
      <c r="D12" s="16">
        <f>D10+7</f>
        <v>42835</v>
      </c>
      <c r="E12" s="13" t="s">
        <v>14</v>
      </c>
      <c r="F12" s="15">
        <f>D12+2</f>
        <v>42837</v>
      </c>
      <c r="I12" s="53"/>
      <c r="J12" s="51"/>
      <c r="K12" s="52"/>
    </row>
    <row r="13" spans="1:11" ht="15" customHeight="1" x14ac:dyDescent="0.25">
      <c r="A13" s="58" t="s">
        <v>11</v>
      </c>
      <c r="B13" s="164">
        <v>437</v>
      </c>
      <c r="C13" s="59" t="s">
        <v>10</v>
      </c>
      <c r="D13" s="64">
        <f>D11+7</f>
        <v>42838</v>
      </c>
      <c r="E13" s="61" t="s">
        <v>12</v>
      </c>
      <c r="F13" s="62">
        <f t="shared" ref="F13:F19" si="0">D13+2</f>
        <v>42840</v>
      </c>
      <c r="I13" s="53"/>
      <c r="J13" s="51"/>
      <c r="K13" s="52"/>
    </row>
    <row r="14" spans="1:11" ht="12.75" customHeight="1" x14ac:dyDescent="0.25">
      <c r="A14" s="12" t="s">
        <v>8</v>
      </c>
      <c r="B14" s="163">
        <v>469</v>
      </c>
      <c r="C14" s="13" t="s">
        <v>13</v>
      </c>
      <c r="D14" s="16">
        <f>D12+7</f>
        <v>42842</v>
      </c>
      <c r="E14" s="13" t="s">
        <v>14</v>
      </c>
      <c r="F14" s="15">
        <f t="shared" si="0"/>
        <v>42844</v>
      </c>
      <c r="I14" s="53"/>
      <c r="J14" s="51"/>
      <c r="K14" s="52"/>
    </row>
    <row r="15" spans="1:11" ht="15" customHeight="1" x14ac:dyDescent="0.25">
      <c r="A15" s="58" t="s">
        <v>11</v>
      </c>
      <c r="B15" s="164">
        <v>438</v>
      </c>
      <c r="C15" s="59" t="s">
        <v>10</v>
      </c>
      <c r="D15" s="64">
        <f t="shared" ref="D15" si="1">D13+7</f>
        <v>42845</v>
      </c>
      <c r="E15" s="61" t="s">
        <v>12</v>
      </c>
      <c r="F15" s="62">
        <f t="shared" si="0"/>
        <v>42847</v>
      </c>
      <c r="I15" s="53"/>
      <c r="J15" s="51"/>
      <c r="K15" s="52"/>
    </row>
    <row r="16" spans="1:11" ht="15" customHeight="1" x14ac:dyDescent="0.25">
      <c r="A16" s="12" t="s">
        <v>8</v>
      </c>
      <c r="B16" s="165">
        <v>470</v>
      </c>
      <c r="C16" s="13" t="s">
        <v>13</v>
      </c>
      <c r="D16" s="16">
        <f>D14+7</f>
        <v>42849</v>
      </c>
      <c r="E16" s="13" t="s">
        <v>14</v>
      </c>
      <c r="F16" s="15">
        <f t="shared" si="0"/>
        <v>42851</v>
      </c>
      <c r="I16" s="53"/>
      <c r="J16" s="51"/>
      <c r="K16" s="52"/>
    </row>
    <row r="17" spans="1:11" ht="15" customHeight="1" x14ac:dyDescent="0.25">
      <c r="A17" s="58" t="s">
        <v>11</v>
      </c>
      <c r="B17" s="164">
        <v>439</v>
      </c>
      <c r="C17" s="59" t="s">
        <v>10</v>
      </c>
      <c r="D17" s="64">
        <f>D15+7</f>
        <v>42852</v>
      </c>
      <c r="E17" s="61" t="s">
        <v>12</v>
      </c>
      <c r="F17" s="62">
        <f t="shared" si="0"/>
        <v>42854</v>
      </c>
      <c r="I17" s="53"/>
      <c r="J17" s="51"/>
      <c r="K17" s="52"/>
    </row>
    <row r="18" spans="1:11" ht="15" customHeight="1" x14ac:dyDescent="0.25">
      <c r="A18" s="12" t="s">
        <v>8</v>
      </c>
      <c r="B18" s="163">
        <v>471</v>
      </c>
      <c r="C18" s="13" t="s">
        <v>13</v>
      </c>
      <c r="D18" s="16">
        <f>D16+7</f>
        <v>42856</v>
      </c>
      <c r="E18" s="13" t="s">
        <v>14</v>
      </c>
      <c r="F18" s="15">
        <f t="shared" si="0"/>
        <v>42858</v>
      </c>
      <c r="I18" s="53"/>
      <c r="J18" s="51"/>
      <c r="K18" s="52"/>
    </row>
    <row r="19" spans="1:11" ht="15" customHeight="1" x14ac:dyDescent="0.25">
      <c r="A19" s="58" t="s">
        <v>11</v>
      </c>
      <c r="B19" s="164">
        <v>440</v>
      </c>
      <c r="C19" s="59" t="s">
        <v>10</v>
      </c>
      <c r="D19" s="64">
        <f>D17+7</f>
        <v>42859</v>
      </c>
      <c r="E19" s="61" t="s">
        <v>12</v>
      </c>
      <c r="F19" s="62">
        <f t="shared" si="0"/>
        <v>42861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73"/>
      <c r="B26" s="20"/>
      <c r="C26" s="21"/>
      <c r="D26" s="22"/>
      <c r="E26" s="21"/>
      <c r="F26" s="22"/>
    </row>
    <row r="27" spans="1:11" ht="7.5" customHeight="1" x14ac:dyDescent="0.25">
      <c r="A27" s="173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70" t="str">
        <f>A10</f>
        <v>Caribe Mariner</v>
      </c>
      <c r="B32" s="149" t="str">
        <f>B10</f>
        <v>467</v>
      </c>
      <c r="C32" s="150" t="str">
        <f>C10</f>
        <v>Monday</v>
      </c>
      <c r="D32" s="166">
        <f>D10</f>
        <v>42828</v>
      </c>
      <c r="E32" s="152" t="s">
        <v>17</v>
      </c>
      <c r="F32" s="153">
        <f>D32+4</f>
        <v>42832</v>
      </c>
    </row>
    <row r="33" spans="1:6" ht="15" customHeight="1" x14ac:dyDescent="0.25">
      <c r="A33" s="73" t="s">
        <v>52</v>
      </c>
      <c r="B33" s="56" t="s">
        <v>43</v>
      </c>
      <c r="C33" s="31" t="s">
        <v>10</v>
      </c>
      <c r="D33" s="167">
        <f>D11</f>
        <v>42831</v>
      </c>
      <c r="E33" s="13" t="s">
        <v>78</v>
      </c>
      <c r="F33" s="15">
        <f>D33+3</f>
        <v>42834</v>
      </c>
    </row>
    <row r="34" spans="1:6" ht="15" customHeight="1" x14ac:dyDescent="0.25">
      <c r="A34" s="171" t="s">
        <v>100</v>
      </c>
      <c r="B34" s="78" t="s">
        <v>23</v>
      </c>
      <c r="C34" s="28" t="s">
        <v>13</v>
      </c>
      <c r="D34" s="168">
        <f>D32+8</f>
        <v>42836</v>
      </c>
      <c r="E34" s="70"/>
      <c r="F34" s="30">
        <f>D34+3</f>
        <v>42839</v>
      </c>
    </row>
    <row r="35" spans="1:6" ht="15" customHeight="1" x14ac:dyDescent="0.25">
      <c r="A35" s="73" t="s">
        <v>52</v>
      </c>
      <c r="B35" s="184" t="s">
        <v>41</v>
      </c>
      <c r="C35" s="180" t="s">
        <v>14</v>
      </c>
      <c r="D35" s="183">
        <f>D33+6</f>
        <v>42837</v>
      </c>
      <c r="E35" s="182" t="s">
        <v>24</v>
      </c>
      <c r="F35" s="181">
        <f>D35+3</f>
        <v>42840</v>
      </c>
    </row>
    <row r="36" spans="1:6" ht="15" customHeight="1" x14ac:dyDescent="0.25">
      <c r="A36" s="172" t="str">
        <f>A14</f>
        <v>Caribe Mariner</v>
      </c>
      <c r="B36" s="78">
        <f>B14</f>
        <v>469</v>
      </c>
      <c r="C36" s="28" t="str">
        <f>C14</f>
        <v>Monday</v>
      </c>
      <c r="D36" s="168">
        <f>D14</f>
        <v>42842</v>
      </c>
      <c r="E36" s="29" t="s">
        <v>17</v>
      </c>
      <c r="F36" s="30">
        <f>D36+4</f>
        <v>42846</v>
      </c>
    </row>
    <row r="37" spans="1:6" ht="15" customHeight="1" x14ac:dyDescent="0.25">
      <c r="A37" s="73" t="s">
        <v>52</v>
      </c>
      <c r="B37" s="91" t="s">
        <v>44</v>
      </c>
      <c r="C37" s="31" t="s">
        <v>10</v>
      </c>
      <c r="D37" s="169">
        <f>D35+8</f>
        <v>42845</v>
      </c>
      <c r="E37" s="13" t="s">
        <v>78</v>
      </c>
      <c r="F37" s="15">
        <f>D37+3</f>
        <v>42848</v>
      </c>
    </row>
    <row r="38" spans="1:6" ht="15" customHeight="1" x14ac:dyDescent="0.25">
      <c r="A38" s="185" t="str">
        <f>A16</f>
        <v>Caribe Mariner</v>
      </c>
      <c r="B38" s="186" t="s">
        <v>23</v>
      </c>
      <c r="C38" s="187" t="s">
        <v>13</v>
      </c>
      <c r="D38" s="188">
        <f>D16</f>
        <v>42849</v>
      </c>
      <c r="E38" s="189" t="s">
        <v>17</v>
      </c>
      <c r="F38" s="190">
        <f>D38+4</f>
        <v>42853</v>
      </c>
    </row>
    <row r="39" spans="1:6" ht="15" customHeight="1" x14ac:dyDescent="0.25">
      <c r="A39" s="73" t="s">
        <v>48</v>
      </c>
      <c r="B39" s="91" t="s">
        <v>99</v>
      </c>
      <c r="C39" s="31" t="s">
        <v>10</v>
      </c>
      <c r="D39" s="169">
        <f t="shared" ref="D39:D41" si="2">D37+7</f>
        <v>42852</v>
      </c>
      <c r="E39" s="13" t="s">
        <v>78</v>
      </c>
      <c r="F39" s="15">
        <f>D39+3</f>
        <v>42855</v>
      </c>
    </row>
    <row r="40" spans="1:6" ht="15" customHeight="1" x14ac:dyDescent="0.25">
      <c r="A40" s="172" t="str">
        <f>A18</f>
        <v>Caribe Mariner</v>
      </c>
      <c r="B40" s="78">
        <f>B18</f>
        <v>471</v>
      </c>
      <c r="C40" s="28" t="s">
        <v>13</v>
      </c>
      <c r="D40" s="168">
        <f>D18</f>
        <v>42856</v>
      </c>
      <c r="E40" s="29" t="s">
        <v>17</v>
      </c>
      <c r="F40" s="30">
        <f>D40+4</f>
        <v>42860</v>
      </c>
    </row>
    <row r="41" spans="1:6" ht="15" customHeight="1" x14ac:dyDescent="0.25">
      <c r="A41" s="73" t="s">
        <v>48</v>
      </c>
      <c r="B41" s="91" t="s">
        <v>102</v>
      </c>
      <c r="C41" s="31" t="s">
        <v>10</v>
      </c>
      <c r="D41" s="169">
        <f t="shared" si="2"/>
        <v>42859</v>
      </c>
      <c r="E41" s="13" t="s">
        <v>78</v>
      </c>
      <c r="F41" s="15">
        <f>D41+3</f>
        <v>42862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73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">
        <v>11</v>
      </c>
      <c r="B50" s="83" t="s">
        <v>98</v>
      </c>
      <c r="C50" s="76" t="s">
        <v>10</v>
      </c>
      <c r="D50" s="32">
        <f>D33</f>
        <v>42831</v>
      </c>
      <c r="E50" s="54" t="s">
        <v>13</v>
      </c>
      <c r="F50" s="84">
        <f>D50+4</f>
        <v>42835</v>
      </c>
    </row>
    <row r="51" spans="1:6" ht="15" customHeight="1" x14ac:dyDescent="0.25">
      <c r="A51" s="36" t="s">
        <v>52</v>
      </c>
      <c r="B51" s="82" t="s">
        <v>41</v>
      </c>
      <c r="C51" s="45" t="str">
        <f>C35</f>
        <v>Wednesday</v>
      </c>
      <c r="D51" s="37">
        <f>D35</f>
        <v>42837</v>
      </c>
      <c r="E51" s="45" t="s">
        <v>13</v>
      </c>
      <c r="F51" s="38">
        <f t="shared" ref="F51:F52" si="3">D51+5</f>
        <v>42842</v>
      </c>
    </row>
    <row r="52" spans="1:6" ht="15" customHeight="1" x14ac:dyDescent="0.25">
      <c r="A52" s="12" t="str">
        <f>A37</f>
        <v>Saga</v>
      </c>
      <c r="B52" s="83" t="str">
        <f>B37</f>
        <v>033</v>
      </c>
      <c r="C52" s="76" t="str">
        <f>C37</f>
        <v>Thursday</v>
      </c>
      <c r="D52" s="34">
        <f>D37</f>
        <v>42845</v>
      </c>
      <c r="E52" s="54" t="s">
        <v>9</v>
      </c>
      <c r="F52" s="84">
        <f t="shared" si="3"/>
        <v>42850</v>
      </c>
    </row>
    <row r="53" spans="1:6" ht="15" customHeight="1" x14ac:dyDescent="0.25">
      <c r="A53" s="36" t="str">
        <f>A39</f>
        <v>Vanquish</v>
      </c>
      <c r="B53" s="82" t="str">
        <f>B39</f>
        <v>038</v>
      </c>
      <c r="C53" s="45" t="str">
        <f>C39</f>
        <v>Thursday</v>
      </c>
      <c r="D53" s="37">
        <f>D39</f>
        <v>42852</v>
      </c>
      <c r="E53" s="45" t="s">
        <v>9</v>
      </c>
      <c r="F53" s="38">
        <f>D53+5</f>
        <v>42857</v>
      </c>
    </row>
    <row r="54" spans="1:6" ht="12.75" customHeight="1" x14ac:dyDescent="0.25">
      <c r="A54" s="12" t="str">
        <f>A41</f>
        <v>Vanquish</v>
      </c>
      <c r="B54" s="83" t="str">
        <f>B41</f>
        <v>039</v>
      </c>
      <c r="C54" s="54" t="str">
        <f>C41</f>
        <v>Thursday</v>
      </c>
      <c r="D54" s="16">
        <f>D41</f>
        <v>42859</v>
      </c>
      <c r="E54" s="54" t="s">
        <v>9</v>
      </c>
      <c r="F54" s="84">
        <f>D54+5</f>
        <v>42864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73"/>
      <c r="B57" s="173"/>
      <c r="C57" s="173"/>
      <c r="D57" s="173"/>
      <c r="E57" s="173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hidden="1" customHeight="1" thickTop="1" x14ac:dyDescent="0.25">
      <c r="A62" s="98" t="str">
        <f>A10</f>
        <v>Caribe Mariner</v>
      </c>
      <c r="B62" s="174" t="str">
        <f>B10</f>
        <v>467</v>
      </c>
      <c r="C62" s="175" t="str">
        <f>C10</f>
        <v>Monday</v>
      </c>
      <c r="D62" s="176">
        <f>D10</f>
        <v>42828</v>
      </c>
      <c r="E62" s="102" t="s">
        <v>17</v>
      </c>
      <c r="F62" s="103">
        <f>D62+4</f>
        <v>42832</v>
      </c>
    </row>
    <row r="63" spans="1:6" ht="15" customHeight="1" thickTop="1" x14ac:dyDescent="0.25">
      <c r="A63" s="92" t="str">
        <f>A12</f>
        <v>Caribe Mariner</v>
      </c>
      <c r="B63" s="108">
        <f>B12</f>
        <v>468</v>
      </c>
      <c r="C63" s="93" t="s">
        <v>13</v>
      </c>
      <c r="D63" s="177">
        <f>D12</f>
        <v>42835</v>
      </c>
      <c r="E63" s="93" t="s">
        <v>17</v>
      </c>
      <c r="F63" s="84">
        <f>D63+4</f>
        <v>42839</v>
      </c>
    </row>
    <row r="64" spans="1:6" ht="15" hidden="1" customHeight="1" x14ac:dyDescent="0.25">
      <c r="A64" s="98" t="str">
        <f>A14</f>
        <v>Caribe Mariner</v>
      </c>
      <c r="B64" s="99">
        <f>B14</f>
        <v>469</v>
      </c>
      <c r="C64" s="100" t="s">
        <v>13</v>
      </c>
      <c r="D64" s="101">
        <f>D63+7</f>
        <v>42842</v>
      </c>
      <c r="E64" s="102" t="s">
        <v>17</v>
      </c>
      <c r="F64" s="103">
        <f t="shared" ref="F64:F66" si="4">D64+4</f>
        <v>42846</v>
      </c>
    </row>
    <row r="65" spans="1:7" ht="15" customHeight="1" x14ac:dyDescent="0.25">
      <c r="A65" s="105" t="str">
        <f>A16</f>
        <v>Caribe Mariner</v>
      </c>
      <c r="B65" s="109">
        <f>B16</f>
        <v>470</v>
      </c>
      <c r="C65" s="106" t="s">
        <v>13</v>
      </c>
      <c r="D65" s="107">
        <f>D16</f>
        <v>42849</v>
      </c>
      <c r="E65" s="106" t="s">
        <v>17</v>
      </c>
      <c r="F65" s="90">
        <f t="shared" si="4"/>
        <v>42853</v>
      </c>
    </row>
    <row r="66" spans="1:7" ht="15" hidden="1" customHeight="1" x14ac:dyDescent="0.25">
      <c r="A66" s="178" t="str">
        <f>A18</f>
        <v>Caribe Mariner</v>
      </c>
      <c r="B66" s="108">
        <f>B18</f>
        <v>471</v>
      </c>
      <c r="C66" s="93" t="s">
        <v>13</v>
      </c>
      <c r="D66" s="94">
        <f>D65+7</f>
        <v>42856</v>
      </c>
      <c r="E66" s="93" t="s">
        <v>17</v>
      </c>
      <c r="F66" s="84">
        <f t="shared" si="4"/>
        <v>42860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topLeftCell="A7" workbookViewId="0">
      <selection activeCell="C30" sqref="C30:D30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1.140625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42795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11</v>
      </c>
      <c r="B10" s="57" t="s">
        <v>94</v>
      </c>
      <c r="C10" s="13" t="s">
        <v>9</v>
      </c>
      <c r="D10" s="14">
        <v>42794</v>
      </c>
      <c r="E10" s="13" t="s">
        <v>14</v>
      </c>
      <c r="F10" s="15">
        <f>D10+2</f>
        <v>42796</v>
      </c>
      <c r="I10" s="50"/>
      <c r="J10" s="51"/>
      <c r="K10" s="52"/>
    </row>
    <row r="11" spans="1:11" ht="15" customHeight="1" x14ac:dyDescent="0.25">
      <c r="A11" s="58" t="s">
        <v>48</v>
      </c>
      <c r="B11" s="162" t="s">
        <v>46</v>
      </c>
      <c r="C11" s="59" t="s">
        <v>10</v>
      </c>
      <c r="D11" s="60">
        <f>D10+2</f>
        <v>42796</v>
      </c>
      <c r="E11" s="61" t="s">
        <v>12</v>
      </c>
      <c r="F11" s="62">
        <f>D11+2</f>
        <v>42798</v>
      </c>
      <c r="I11" s="50"/>
      <c r="J11" s="51"/>
      <c r="K11" s="52"/>
    </row>
    <row r="12" spans="1:11" ht="15" customHeight="1" x14ac:dyDescent="0.25">
      <c r="A12" s="12" t="s">
        <v>8</v>
      </c>
      <c r="B12" s="163">
        <v>464</v>
      </c>
      <c r="C12" s="13" t="s">
        <v>13</v>
      </c>
      <c r="D12" s="16">
        <f>D10+6</f>
        <v>42800</v>
      </c>
      <c r="E12" s="13" t="s">
        <v>14</v>
      </c>
      <c r="F12" s="15">
        <f>D12+2</f>
        <v>42802</v>
      </c>
      <c r="I12" s="53"/>
      <c r="J12" s="51"/>
      <c r="K12" s="52"/>
    </row>
    <row r="13" spans="1:11" ht="15" customHeight="1" x14ac:dyDescent="0.25">
      <c r="A13" s="58" t="s">
        <v>11</v>
      </c>
      <c r="B13" s="164">
        <v>432</v>
      </c>
      <c r="C13" s="59" t="s">
        <v>10</v>
      </c>
      <c r="D13" s="64">
        <f>D11+7</f>
        <v>42803</v>
      </c>
      <c r="E13" s="61" t="s">
        <v>12</v>
      </c>
      <c r="F13" s="62">
        <f t="shared" ref="F13:F19" si="0">D13+2</f>
        <v>42805</v>
      </c>
      <c r="I13" s="53"/>
      <c r="J13" s="51"/>
      <c r="K13" s="52"/>
    </row>
    <row r="14" spans="1:11" ht="12.75" customHeight="1" x14ac:dyDescent="0.25">
      <c r="A14" s="12" t="s">
        <v>52</v>
      </c>
      <c r="B14" s="163" t="s">
        <v>39</v>
      </c>
      <c r="C14" s="13" t="s">
        <v>13</v>
      </c>
      <c r="D14" s="16">
        <f>D12+7</f>
        <v>42807</v>
      </c>
      <c r="E14" s="13" t="s">
        <v>14</v>
      </c>
      <c r="F14" s="15">
        <f t="shared" si="0"/>
        <v>42809</v>
      </c>
      <c r="I14" s="53"/>
      <c r="J14" s="51"/>
      <c r="K14" s="52"/>
    </row>
    <row r="15" spans="1:11" ht="15" customHeight="1" x14ac:dyDescent="0.25">
      <c r="A15" s="58" t="s">
        <v>11</v>
      </c>
      <c r="B15" s="164">
        <v>433</v>
      </c>
      <c r="C15" s="59" t="s">
        <v>10</v>
      </c>
      <c r="D15" s="64">
        <f t="shared" ref="D15" si="1">D13+7</f>
        <v>42810</v>
      </c>
      <c r="E15" s="61" t="s">
        <v>12</v>
      </c>
      <c r="F15" s="62">
        <f t="shared" si="0"/>
        <v>42812</v>
      </c>
      <c r="I15" s="53"/>
      <c r="J15" s="51"/>
      <c r="K15" s="52"/>
    </row>
    <row r="16" spans="1:11" ht="15" customHeight="1" x14ac:dyDescent="0.25">
      <c r="A16" s="12" t="s">
        <v>48</v>
      </c>
      <c r="B16" s="165" t="s">
        <v>95</v>
      </c>
      <c r="C16" s="13" t="s">
        <v>13</v>
      </c>
      <c r="D16" s="16">
        <f>D14+7</f>
        <v>42814</v>
      </c>
      <c r="E16" s="13" t="s">
        <v>14</v>
      </c>
      <c r="F16" s="15">
        <f t="shared" si="0"/>
        <v>42816</v>
      </c>
      <c r="I16" s="53"/>
      <c r="J16" s="51"/>
      <c r="K16" s="52"/>
    </row>
    <row r="17" spans="1:11" ht="15" customHeight="1" x14ac:dyDescent="0.25">
      <c r="A17" s="58" t="s">
        <v>11</v>
      </c>
      <c r="B17" s="164">
        <v>434</v>
      </c>
      <c r="C17" s="59" t="s">
        <v>10</v>
      </c>
      <c r="D17" s="64">
        <f>D15+7</f>
        <v>42817</v>
      </c>
      <c r="E17" s="61" t="s">
        <v>12</v>
      </c>
      <c r="F17" s="62">
        <f t="shared" si="0"/>
        <v>42819</v>
      </c>
      <c r="I17" s="53"/>
      <c r="J17" s="51"/>
      <c r="K17" s="52"/>
    </row>
    <row r="18" spans="1:11" ht="15" customHeight="1" x14ac:dyDescent="0.25">
      <c r="A18" s="12" t="s">
        <v>8</v>
      </c>
      <c r="B18" s="163">
        <v>466</v>
      </c>
      <c r="C18" s="13" t="s">
        <v>13</v>
      </c>
      <c r="D18" s="16">
        <f>D16+7</f>
        <v>42821</v>
      </c>
      <c r="E18" s="13" t="s">
        <v>14</v>
      </c>
      <c r="F18" s="15">
        <f t="shared" si="0"/>
        <v>42823</v>
      </c>
      <c r="I18" s="53"/>
      <c r="J18" s="51"/>
      <c r="K18" s="52"/>
    </row>
    <row r="19" spans="1:11" ht="15" customHeight="1" x14ac:dyDescent="0.25">
      <c r="A19" s="58" t="s">
        <v>11</v>
      </c>
      <c r="B19" s="164">
        <v>435</v>
      </c>
      <c r="C19" s="59" t="s">
        <v>10</v>
      </c>
      <c r="D19" s="64">
        <f>D17+7</f>
        <v>42824</v>
      </c>
      <c r="E19" s="61" t="s">
        <v>12</v>
      </c>
      <c r="F19" s="62">
        <f t="shared" si="0"/>
        <v>42826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54"/>
      <c r="B26" s="20"/>
      <c r="C26" s="21"/>
      <c r="D26" s="22"/>
      <c r="E26" s="21"/>
      <c r="F26" s="22"/>
    </row>
    <row r="27" spans="1:11" ht="7.5" customHeight="1" x14ac:dyDescent="0.25">
      <c r="A27" s="154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70" t="str">
        <f>A10</f>
        <v>Caribe Navigator</v>
      </c>
      <c r="B32" s="149" t="str">
        <f>B10</f>
        <v>431</v>
      </c>
      <c r="C32" s="150" t="str">
        <f>C10</f>
        <v>Tuesday</v>
      </c>
      <c r="D32" s="166">
        <f>D10</f>
        <v>42794</v>
      </c>
      <c r="E32" s="152" t="s">
        <v>17</v>
      </c>
      <c r="F32" s="153">
        <f>D32+4</f>
        <v>42798</v>
      </c>
    </row>
    <row r="33" spans="1:6" ht="15" customHeight="1" x14ac:dyDescent="0.25">
      <c r="A33" s="73" t="s">
        <v>52</v>
      </c>
      <c r="B33" s="56" t="s">
        <v>36</v>
      </c>
      <c r="C33" s="31" t="s">
        <v>10</v>
      </c>
      <c r="D33" s="167">
        <f>D11</f>
        <v>42796</v>
      </c>
      <c r="E33" s="13" t="s">
        <v>78</v>
      </c>
      <c r="F33" s="15">
        <f>D33+3</f>
        <v>42799</v>
      </c>
    </row>
    <row r="34" spans="1:6" ht="15" customHeight="1" x14ac:dyDescent="0.25">
      <c r="A34" s="171" t="str">
        <f>A12</f>
        <v>Caribe Mariner</v>
      </c>
      <c r="B34" s="78">
        <f>B12</f>
        <v>464</v>
      </c>
      <c r="C34" s="28" t="s">
        <v>13</v>
      </c>
      <c r="D34" s="168">
        <f>D32+8</f>
        <v>42802</v>
      </c>
      <c r="E34" s="70" t="s">
        <v>17</v>
      </c>
      <c r="F34" s="30">
        <f>D34+3</f>
        <v>42805</v>
      </c>
    </row>
    <row r="35" spans="1:6" ht="15" customHeight="1" x14ac:dyDescent="0.25">
      <c r="A35" s="73" t="s">
        <v>48</v>
      </c>
      <c r="B35" s="81" t="s">
        <v>47</v>
      </c>
      <c r="C35" s="31" t="str">
        <f>C13</f>
        <v>Thursday</v>
      </c>
      <c r="D35" s="169">
        <f>D33+7</f>
        <v>42803</v>
      </c>
      <c r="E35" s="13" t="s">
        <v>78</v>
      </c>
      <c r="F35" s="15">
        <f>D35+3</f>
        <v>42806</v>
      </c>
    </row>
    <row r="36" spans="1:6" ht="15" customHeight="1" x14ac:dyDescent="0.25">
      <c r="A36" s="172" t="str">
        <f>A14</f>
        <v>Saga</v>
      </c>
      <c r="B36" s="78" t="str">
        <f>B14</f>
        <v>029</v>
      </c>
      <c r="C36" s="28" t="str">
        <f>C14</f>
        <v>Monday</v>
      </c>
      <c r="D36" s="168">
        <f>D14</f>
        <v>42807</v>
      </c>
      <c r="E36" s="29" t="s">
        <v>17</v>
      </c>
      <c r="F36" s="30">
        <f>D36+4</f>
        <v>42811</v>
      </c>
    </row>
    <row r="37" spans="1:6" ht="15" customHeight="1" x14ac:dyDescent="0.25">
      <c r="A37" s="73" t="s">
        <v>8</v>
      </c>
      <c r="B37" s="91">
        <v>465</v>
      </c>
      <c r="C37" s="31" t="s">
        <v>10</v>
      </c>
      <c r="D37" s="169">
        <f t="shared" ref="D37:D41" si="2">D35+7</f>
        <v>42810</v>
      </c>
      <c r="E37" s="13" t="s">
        <v>78</v>
      </c>
      <c r="F37" s="15">
        <f>D37+3</f>
        <v>42813</v>
      </c>
    </row>
    <row r="38" spans="1:6" ht="15" customHeight="1" x14ac:dyDescent="0.25">
      <c r="A38" s="172" t="str">
        <f>A16</f>
        <v>Vanquish</v>
      </c>
      <c r="B38" s="68" t="str">
        <f>B16</f>
        <v>036</v>
      </c>
      <c r="C38" s="28" t="s">
        <v>13</v>
      </c>
      <c r="D38" s="168">
        <f>D16</f>
        <v>42814</v>
      </c>
      <c r="E38" s="29" t="s">
        <v>17</v>
      </c>
      <c r="F38" s="30">
        <f>D38+4</f>
        <v>42818</v>
      </c>
    </row>
    <row r="39" spans="1:6" ht="15" customHeight="1" x14ac:dyDescent="0.25">
      <c r="A39" s="73" t="s">
        <v>52</v>
      </c>
      <c r="B39" s="91" t="s">
        <v>40</v>
      </c>
      <c r="C39" s="31" t="s">
        <v>10</v>
      </c>
      <c r="D39" s="169">
        <f t="shared" si="2"/>
        <v>42817</v>
      </c>
      <c r="E39" s="13" t="s">
        <v>78</v>
      </c>
      <c r="F39" s="15">
        <f>D39+3</f>
        <v>42820</v>
      </c>
    </row>
    <row r="40" spans="1:6" ht="15" customHeight="1" x14ac:dyDescent="0.25">
      <c r="A40" s="172" t="str">
        <f>A18</f>
        <v>Caribe Mariner</v>
      </c>
      <c r="B40" s="78">
        <f>B18</f>
        <v>466</v>
      </c>
      <c r="C40" s="28" t="s">
        <v>13</v>
      </c>
      <c r="D40" s="168">
        <f>D18</f>
        <v>42821</v>
      </c>
      <c r="E40" s="29" t="s">
        <v>17</v>
      </c>
      <c r="F40" s="30">
        <f>D40+4</f>
        <v>42825</v>
      </c>
    </row>
    <row r="41" spans="1:6" ht="15" customHeight="1" x14ac:dyDescent="0.25">
      <c r="A41" s="73" t="s">
        <v>48</v>
      </c>
      <c r="B41" s="91" t="s">
        <v>96</v>
      </c>
      <c r="C41" s="31" t="s">
        <v>10</v>
      </c>
      <c r="D41" s="169">
        <f t="shared" si="2"/>
        <v>42824</v>
      </c>
      <c r="E41" s="13" t="s">
        <v>78</v>
      </c>
      <c r="F41" s="15">
        <f>D41+3</f>
        <v>42827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54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Saga</v>
      </c>
      <c r="B50" s="83" t="str">
        <f>B33</f>
        <v>028</v>
      </c>
      <c r="C50" s="76" t="s">
        <v>10</v>
      </c>
      <c r="D50" s="32">
        <f>D33</f>
        <v>42796</v>
      </c>
      <c r="E50" s="54" t="s">
        <v>9</v>
      </c>
      <c r="F50" s="84">
        <f>D50+5</f>
        <v>42801</v>
      </c>
    </row>
    <row r="51" spans="1:6" ht="15" customHeight="1" x14ac:dyDescent="0.25">
      <c r="A51" s="36" t="str">
        <f>A35</f>
        <v>Vanquish</v>
      </c>
      <c r="B51" s="82" t="str">
        <f>B35</f>
        <v>035</v>
      </c>
      <c r="C51" s="45" t="str">
        <f>C35</f>
        <v>Thursday</v>
      </c>
      <c r="D51" s="37">
        <f>D35</f>
        <v>42803</v>
      </c>
      <c r="E51" s="45" t="s">
        <v>9</v>
      </c>
      <c r="F51" s="38">
        <f t="shared" ref="F51:F52" si="3">D51+5</f>
        <v>42808</v>
      </c>
    </row>
    <row r="52" spans="1:6" ht="15" customHeight="1" x14ac:dyDescent="0.25">
      <c r="A52" s="12" t="str">
        <f>A37</f>
        <v>Caribe Mariner</v>
      </c>
      <c r="B52" s="83">
        <f>B37</f>
        <v>465</v>
      </c>
      <c r="C52" s="76" t="str">
        <f>C37</f>
        <v>Thursday</v>
      </c>
      <c r="D52" s="34">
        <f>D37</f>
        <v>42810</v>
      </c>
      <c r="E52" s="54" t="s">
        <v>9</v>
      </c>
      <c r="F52" s="84">
        <f t="shared" si="3"/>
        <v>42815</v>
      </c>
    </row>
    <row r="53" spans="1:6" ht="15" customHeight="1" x14ac:dyDescent="0.25">
      <c r="A53" s="36" t="str">
        <f>A39</f>
        <v>Saga</v>
      </c>
      <c r="B53" s="82" t="str">
        <f>B39</f>
        <v>030</v>
      </c>
      <c r="C53" s="45" t="str">
        <f>C39</f>
        <v>Thursday</v>
      </c>
      <c r="D53" s="37">
        <f>D39</f>
        <v>42817</v>
      </c>
      <c r="E53" s="45" t="s">
        <v>9</v>
      </c>
      <c r="F53" s="38">
        <f>D53+5</f>
        <v>42822</v>
      </c>
    </row>
    <row r="54" spans="1:6" ht="12.75" customHeight="1" x14ac:dyDescent="0.25">
      <c r="A54" s="12" t="str">
        <f>A41</f>
        <v>Vanquish</v>
      </c>
      <c r="B54" s="83" t="str">
        <f>B41</f>
        <v>037</v>
      </c>
      <c r="C54" s="54" t="str">
        <f>C41</f>
        <v>Thursday</v>
      </c>
      <c r="D54" s="16">
        <f>D41</f>
        <v>42824</v>
      </c>
      <c r="E54" s="54" t="s">
        <v>9</v>
      </c>
      <c r="F54" s="84">
        <f>D54+5</f>
        <v>42829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54"/>
      <c r="B57" s="154"/>
      <c r="C57" s="154"/>
      <c r="D57" s="154"/>
      <c r="E57" s="154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customHeight="1" thickTop="1" x14ac:dyDescent="0.25">
      <c r="A62" s="85" t="str">
        <f>A10</f>
        <v>Caribe Navigator</v>
      </c>
      <c r="B62" s="57" t="str">
        <f>B10</f>
        <v>431</v>
      </c>
      <c r="C62" s="39" t="str">
        <f>C10</f>
        <v>Tuesday</v>
      </c>
      <c r="D62" s="32">
        <f>D10</f>
        <v>42794</v>
      </c>
      <c r="E62" s="13" t="s">
        <v>17</v>
      </c>
      <c r="F62" s="15">
        <f>D62+4</f>
        <v>42798</v>
      </c>
    </row>
    <row r="63" spans="1:6" ht="15" customHeight="1" x14ac:dyDescent="0.25">
      <c r="A63" s="119" t="str">
        <f>A12</f>
        <v>Caribe Mariner</v>
      </c>
      <c r="B63" s="120">
        <f>B12</f>
        <v>464</v>
      </c>
      <c r="C63" s="121" t="s">
        <v>13</v>
      </c>
      <c r="D63" s="130">
        <f>D12</f>
        <v>42800</v>
      </c>
      <c r="E63" s="121" t="s">
        <v>17</v>
      </c>
      <c r="F63" s="123">
        <f>D63+4</f>
        <v>42804</v>
      </c>
    </row>
    <row r="64" spans="1:6" ht="15" customHeight="1" x14ac:dyDescent="0.25">
      <c r="A64" s="86" t="str">
        <f>A14</f>
        <v>Saga</v>
      </c>
      <c r="B64" s="97" t="str">
        <f>B14</f>
        <v>029</v>
      </c>
      <c r="C64" s="87" t="s">
        <v>13</v>
      </c>
      <c r="D64" s="88">
        <f>D63+7</f>
        <v>42807</v>
      </c>
      <c r="E64" s="89" t="s">
        <v>17</v>
      </c>
      <c r="F64" s="90">
        <f t="shared" ref="F64:F66" si="4">D64+4</f>
        <v>42811</v>
      </c>
    </row>
    <row r="65" spans="1:7" ht="15" hidden="1" customHeight="1" x14ac:dyDescent="0.25">
      <c r="A65" s="92" t="str">
        <f>A16</f>
        <v>Vanquish</v>
      </c>
      <c r="B65" s="110" t="str">
        <f>B16</f>
        <v>036</v>
      </c>
      <c r="C65" s="93" t="s">
        <v>13</v>
      </c>
      <c r="D65" s="94">
        <f>D16</f>
        <v>42814</v>
      </c>
      <c r="E65" s="93" t="s">
        <v>17</v>
      </c>
      <c r="F65" s="103">
        <f t="shared" si="4"/>
        <v>42818</v>
      </c>
    </row>
    <row r="66" spans="1:7" ht="15" customHeight="1" x14ac:dyDescent="0.25">
      <c r="A66" s="124" t="str">
        <f>A18</f>
        <v>Caribe Mariner</v>
      </c>
      <c r="B66" s="120">
        <f>B18</f>
        <v>466</v>
      </c>
      <c r="C66" s="121" t="s">
        <v>13</v>
      </c>
      <c r="D66" s="122">
        <f>D65+7</f>
        <v>42821</v>
      </c>
      <c r="E66" s="121" t="s">
        <v>17</v>
      </c>
      <c r="F66" s="123">
        <f t="shared" si="4"/>
        <v>42825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topLeftCell="A10" workbookViewId="0">
      <selection activeCell="C30" sqref="C30:D30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1.140625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42767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48</v>
      </c>
      <c r="B10" s="66" t="s">
        <v>43</v>
      </c>
      <c r="C10" s="13" t="s">
        <v>13</v>
      </c>
      <c r="D10" s="14">
        <v>42765</v>
      </c>
      <c r="E10" s="13" t="s">
        <v>10</v>
      </c>
      <c r="F10" s="15">
        <f>D10+2</f>
        <v>42767</v>
      </c>
      <c r="I10" s="50"/>
      <c r="J10" s="51"/>
      <c r="K10" s="52"/>
    </row>
    <row r="11" spans="1:11" ht="15" customHeight="1" x14ac:dyDescent="0.25">
      <c r="A11" s="58" t="s">
        <v>11</v>
      </c>
      <c r="B11" s="67" t="s">
        <v>87</v>
      </c>
      <c r="C11" s="59" t="s">
        <v>10</v>
      </c>
      <c r="D11" s="60">
        <f>D10+3</f>
        <v>42768</v>
      </c>
      <c r="E11" s="61" t="s">
        <v>12</v>
      </c>
      <c r="F11" s="62">
        <f>D11+2</f>
        <v>42770</v>
      </c>
      <c r="I11" s="50"/>
      <c r="J11" s="51"/>
      <c r="K11" s="52"/>
    </row>
    <row r="12" spans="1:11" ht="15" customHeight="1" x14ac:dyDescent="0.25">
      <c r="A12" s="155" t="s">
        <v>90</v>
      </c>
      <c r="B12" s="74">
        <v>461</v>
      </c>
      <c r="C12" s="13" t="s">
        <v>13</v>
      </c>
      <c r="D12" s="16">
        <f>D10+7</f>
        <v>42772</v>
      </c>
      <c r="E12" s="13" t="s">
        <v>14</v>
      </c>
      <c r="F12" s="15">
        <f>D12+2</f>
        <v>42774</v>
      </c>
      <c r="I12" s="53"/>
      <c r="J12" s="51"/>
      <c r="K12" s="52"/>
    </row>
    <row r="13" spans="1:11" ht="15" customHeight="1" x14ac:dyDescent="0.25">
      <c r="A13" s="58" t="s">
        <v>11</v>
      </c>
      <c r="B13" s="63">
        <f>B11+1</f>
        <v>428</v>
      </c>
      <c r="C13" s="59" t="s">
        <v>10</v>
      </c>
      <c r="D13" s="64">
        <f>D11+7</f>
        <v>42775</v>
      </c>
      <c r="E13" s="61" t="s">
        <v>12</v>
      </c>
      <c r="F13" s="62">
        <f t="shared" ref="F13:F19" si="0">D13+2</f>
        <v>42777</v>
      </c>
      <c r="I13" s="53"/>
      <c r="J13" s="51"/>
      <c r="K13" s="52"/>
    </row>
    <row r="14" spans="1:11" ht="12.75" customHeight="1" x14ac:dyDescent="0.25">
      <c r="A14" s="12" t="s">
        <v>8</v>
      </c>
      <c r="B14" s="74">
        <v>462</v>
      </c>
      <c r="C14" s="13" t="s">
        <v>13</v>
      </c>
      <c r="D14" s="16">
        <f>D12+7</f>
        <v>42779</v>
      </c>
      <c r="E14" s="13" t="s">
        <v>14</v>
      </c>
      <c r="F14" s="15">
        <f t="shared" si="0"/>
        <v>42781</v>
      </c>
      <c r="I14" s="53"/>
      <c r="J14" s="51"/>
      <c r="K14" s="52"/>
    </row>
    <row r="15" spans="1:11" ht="15" customHeight="1" x14ac:dyDescent="0.25">
      <c r="A15" s="58" t="s">
        <v>11</v>
      </c>
      <c r="B15" s="63">
        <f>B13+1</f>
        <v>429</v>
      </c>
      <c r="C15" s="59" t="s">
        <v>10</v>
      </c>
      <c r="D15" s="64">
        <f t="shared" ref="D15" si="1">D13+7</f>
        <v>42782</v>
      </c>
      <c r="E15" s="61" t="s">
        <v>12</v>
      </c>
      <c r="F15" s="62">
        <f t="shared" si="0"/>
        <v>42784</v>
      </c>
      <c r="I15" s="53"/>
      <c r="J15" s="51"/>
      <c r="K15" s="52"/>
    </row>
    <row r="16" spans="1:11" ht="15" customHeight="1" x14ac:dyDescent="0.25">
      <c r="A16" s="155" t="s">
        <v>91</v>
      </c>
      <c r="B16" s="75" t="s">
        <v>44</v>
      </c>
      <c r="C16" s="13" t="s">
        <v>13</v>
      </c>
      <c r="D16" s="16">
        <f>D14+7</f>
        <v>42786</v>
      </c>
      <c r="E16" s="13" t="s">
        <v>14</v>
      </c>
      <c r="F16" s="15">
        <f t="shared" si="0"/>
        <v>42788</v>
      </c>
      <c r="I16" s="53"/>
      <c r="J16" s="51"/>
      <c r="K16" s="52"/>
    </row>
    <row r="17" spans="1:11" ht="15" customHeight="1" x14ac:dyDescent="0.25">
      <c r="A17" s="58" t="s">
        <v>11</v>
      </c>
      <c r="B17" s="63">
        <f>B15+1</f>
        <v>430</v>
      </c>
      <c r="C17" s="59" t="s">
        <v>10</v>
      </c>
      <c r="D17" s="64">
        <f>D15+7</f>
        <v>42789</v>
      </c>
      <c r="E17" s="61" t="s">
        <v>12</v>
      </c>
      <c r="F17" s="62">
        <f t="shared" si="0"/>
        <v>42791</v>
      </c>
      <c r="I17" s="53"/>
      <c r="J17" s="51"/>
      <c r="K17" s="52"/>
    </row>
    <row r="18" spans="1:11" ht="15" customHeight="1" x14ac:dyDescent="0.25">
      <c r="A18" s="155" t="s">
        <v>72</v>
      </c>
      <c r="B18" s="74">
        <v>431</v>
      </c>
      <c r="C18" s="13" t="s">
        <v>9</v>
      </c>
      <c r="D18" s="16">
        <f>D16+8</f>
        <v>42794</v>
      </c>
      <c r="E18" s="13" t="s">
        <v>14</v>
      </c>
      <c r="F18" s="15">
        <f t="shared" si="0"/>
        <v>42796</v>
      </c>
      <c r="I18" s="53"/>
      <c r="J18" s="51"/>
      <c r="K18" s="52"/>
    </row>
    <row r="19" spans="1:11" ht="15" customHeight="1" x14ac:dyDescent="0.25">
      <c r="A19" s="58" t="s">
        <v>91</v>
      </c>
      <c r="B19" s="77" t="s">
        <v>46</v>
      </c>
      <c r="C19" s="59" t="s">
        <v>10</v>
      </c>
      <c r="D19" s="64">
        <f>D17+7</f>
        <v>42796</v>
      </c>
      <c r="E19" s="61" t="s">
        <v>12</v>
      </c>
      <c r="F19" s="62">
        <f t="shared" si="0"/>
        <v>42798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41"/>
      <c r="B26" s="20"/>
      <c r="C26" s="21"/>
      <c r="D26" s="22"/>
      <c r="E26" s="21"/>
      <c r="F26" s="22"/>
    </row>
    <row r="27" spans="1:11" ht="7.5" customHeight="1" x14ac:dyDescent="0.25">
      <c r="A27" s="141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48" t="str">
        <f>A10</f>
        <v>Vanquish</v>
      </c>
      <c r="B32" s="149" t="str">
        <f>B10</f>
        <v>031</v>
      </c>
      <c r="C32" s="150" t="str">
        <f>C10</f>
        <v>Monday</v>
      </c>
      <c r="D32" s="151">
        <f>D10</f>
        <v>42765</v>
      </c>
      <c r="E32" s="152" t="s">
        <v>17</v>
      </c>
      <c r="F32" s="153">
        <f>D32+4</f>
        <v>42769</v>
      </c>
    </row>
    <row r="33" spans="1:6" ht="15" customHeight="1" x14ac:dyDescent="0.25">
      <c r="A33" s="156" t="s">
        <v>92</v>
      </c>
      <c r="B33" s="56"/>
      <c r="C33" s="55" t="s">
        <v>10</v>
      </c>
      <c r="D33" s="32">
        <f>D11</f>
        <v>42768</v>
      </c>
      <c r="E33" s="54" t="s">
        <v>78</v>
      </c>
      <c r="F33" s="15">
        <f>D33+3</f>
        <v>42771</v>
      </c>
    </row>
    <row r="34" spans="1:6" ht="15" customHeight="1" x14ac:dyDescent="0.25">
      <c r="A34" s="157" t="s">
        <v>91</v>
      </c>
      <c r="B34" s="78" t="s">
        <v>41</v>
      </c>
      <c r="C34" s="28" t="s">
        <v>9</v>
      </c>
      <c r="D34" s="33">
        <f>D32+8</f>
        <v>42773</v>
      </c>
      <c r="E34" s="70" t="s">
        <v>17</v>
      </c>
      <c r="F34" s="30">
        <f>D34+3</f>
        <v>42776</v>
      </c>
    </row>
    <row r="35" spans="1:6" ht="15" customHeight="1" x14ac:dyDescent="0.25">
      <c r="A35" s="158" t="s">
        <v>89</v>
      </c>
      <c r="B35" s="81" t="s">
        <v>35</v>
      </c>
      <c r="C35" s="55" t="str">
        <f>C13</f>
        <v>Thursday</v>
      </c>
      <c r="D35" s="34">
        <f>D33+7</f>
        <v>42775</v>
      </c>
      <c r="E35" s="54" t="s">
        <v>78</v>
      </c>
      <c r="F35" s="15">
        <f>D35+3</f>
        <v>42778</v>
      </c>
    </row>
    <row r="36" spans="1:6" ht="15" customHeight="1" x14ac:dyDescent="0.25">
      <c r="A36" s="27" t="str">
        <f>A14</f>
        <v>Caribe Mariner</v>
      </c>
      <c r="B36" s="78">
        <f>B14</f>
        <v>462</v>
      </c>
      <c r="C36" s="28" t="str">
        <f>C14</f>
        <v>Monday</v>
      </c>
      <c r="D36" s="33">
        <f>D14</f>
        <v>42779</v>
      </c>
      <c r="E36" s="29" t="s">
        <v>17</v>
      </c>
      <c r="F36" s="30">
        <f>D36+4</f>
        <v>42783</v>
      </c>
    </row>
    <row r="37" spans="1:6" ht="15" customHeight="1" x14ac:dyDescent="0.25">
      <c r="A37" s="156" t="s">
        <v>89</v>
      </c>
      <c r="B37" s="91" t="s">
        <v>38</v>
      </c>
      <c r="C37" s="55" t="s">
        <v>10</v>
      </c>
      <c r="D37" s="34">
        <f t="shared" ref="D37:D41" si="2">D35+7</f>
        <v>42782</v>
      </c>
      <c r="E37" s="54" t="s">
        <v>78</v>
      </c>
      <c r="F37" s="15">
        <f>D37+3</f>
        <v>42785</v>
      </c>
    </row>
    <row r="38" spans="1:6" ht="15" customHeight="1" x14ac:dyDescent="0.25">
      <c r="A38" s="159" t="s">
        <v>93</v>
      </c>
      <c r="B38" s="68" t="s">
        <v>44</v>
      </c>
      <c r="C38" s="28" t="s">
        <v>13</v>
      </c>
      <c r="D38" s="33">
        <f>D16</f>
        <v>42786</v>
      </c>
      <c r="E38" s="29" t="s">
        <v>17</v>
      </c>
      <c r="F38" s="30">
        <f>D38+4</f>
        <v>42790</v>
      </c>
    </row>
    <row r="39" spans="1:6" ht="15" customHeight="1" x14ac:dyDescent="0.25">
      <c r="A39" s="73" t="s">
        <v>8</v>
      </c>
      <c r="B39" s="91">
        <v>463</v>
      </c>
      <c r="C39" s="55" t="s">
        <v>10</v>
      </c>
      <c r="D39" s="34">
        <f t="shared" si="2"/>
        <v>42789</v>
      </c>
      <c r="E39" s="54" t="s">
        <v>78</v>
      </c>
      <c r="F39" s="15">
        <f>D39+3</f>
        <v>42792</v>
      </c>
    </row>
    <row r="40" spans="1:6" ht="15" customHeight="1" x14ac:dyDescent="0.25">
      <c r="A40" s="159" t="str">
        <f>A18</f>
        <v>Caribe Navigator*</v>
      </c>
      <c r="B40" s="78">
        <f>B18</f>
        <v>431</v>
      </c>
      <c r="C40" s="28" t="str">
        <f>C18</f>
        <v>Tuesday</v>
      </c>
      <c r="D40" s="33">
        <f>D18</f>
        <v>42794</v>
      </c>
      <c r="E40" s="29" t="s">
        <v>17</v>
      </c>
      <c r="F40" s="30">
        <f>D40+4</f>
        <v>42798</v>
      </c>
    </row>
    <row r="41" spans="1:6" ht="15" customHeight="1" x14ac:dyDescent="0.25">
      <c r="A41" s="156" t="s">
        <v>89</v>
      </c>
      <c r="B41" s="91" t="s">
        <v>36</v>
      </c>
      <c r="C41" s="55" t="s">
        <v>10</v>
      </c>
      <c r="D41" s="34">
        <f t="shared" si="2"/>
        <v>42796</v>
      </c>
      <c r="E41" s="54" t="s">
        <v>78</v>
      </c>
      <c r="F41" s="15">
        <f>D41+3</f>
        <v>42799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41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55" t="s">
        <v>90</v>
      </c>
      <c r="B50" s="83" t="s">
        <v>88</v>
      </c>
      <c r="C50" s="76" t="s">
        <v>13</v>
      </c>
      <c r="D50" s="32">
        <v>42772</v>
      </c>
      <c r="E50" s="54" t="s">
        <v>17</v>
      </c>
      <c r="F50" s="84">
        <f>D50+4</f>
        <v>42776</v>
      </c>
    </row>
    <row r="51" spans="1:6" ht="15" customHeight="1" x14ac:dyDescent="0.25">
      <c r="A51" s="160" t="str">
        <f>A35</f>
        <v>Saga*</v>
      </c>
      <c r="B51" s="82" t="str">
        <f>B35</f>
        <v>026</v>
      </c>
      <c r="C51" s="45" t="str">
        <f>C35</f>
        <v>Thursday</v>
      </c>
      <c r="D51" s="37">
        <f>D35</f>
        <v>42775</v>
      </c>
      <c r="E51" s="45" t="s">
        <v>9</v>
      </c>
      <c r="F51" s="38">
        <f t="shared" ref="F51:F52" si="3">D51+5</f>
        <v>42780</v>
      </c>
    </row>
    <row r="52" spans="1:6" ht="15" customHeight="1" x14ac:dyDescent="0.25">
      <c r="A52" s="155" t="str">
        <f>A37</f>
        <v>Saga*</v>
      </c>
      <c r="B52" s="83" t="str">
        <f>B37</f>
        <v>027</v>
      </c>
      <c r="C52" s="76" t="str">
        <f>C37</f>
        <v>Thursday</v>
      </c>
      <c r="D52" s="34">
        <f>D37</f>
        <v>42782</v>
      </c>
      <c r="E52" s="54" t="s">
        <v>9</v>
      </c>
      <c r="F52" s="84">
        <f t="shared" si="3"/>
        <v>42787</v>
      </c>
    </row>
    <row r="53" spans="1:6" ht="15" customHeight="1" x14ac:dyDescent="0.25">
      <c r="A53" s="36" t="str">
        <f>A39</f>
        <v>Caribe Mariner</v>
      </c>
      <c r="B53" s="82">
        <f>B39</f>
        <v>463</v>
      </c>
      <c r="C53" s="45" t="str">
        <f>C39</f>
        <v>Thursday</v>
      </c>
      <c r="D53" s="37">
        <f>D39</f>
        <v>42789</v>
      </c>
      <c r="E53" s="45" t="s">
        <v>9</v>
      </c>
      <c r="F53" s="38">
        <f>D53+5</f>
        <v>42794</v>
      </c>
    </row>
    <row r="54" spans="1:6" ht="12.75" customHeight="1" x14ac:dyDescent="0.25">
      <c r="A54" s="155" t="str">
        <f>A41</f>
        <v>Saga*</v>
      </c>
      <c r="B54" s="83" t="str">
        <f>B41</f>
        <v>028</v>
      </c>
      <c r="C54" s="54" t="str">
        <f>C41</f>
        <v>Thursday</v>
      </c>
      <c r="D54" s="16">
        <f>D41</f>
        <v>42796</v>
      </c>
      <c r="E54" s="54" t="s">
        <v>9</v>
      </c>
      <c r="F54" s="84">
        <f>D54+5</f>
        <v>42801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41"/>
      <c r="B57" s="141"/>
      <c r="C57" s="141"/>
      <c r="D57" s="141"/>
      <c r="E57" s="141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customHeight="1" thickTop="1" x14ac:dyDescent="0.25">
      <c r="A62" s="85" t="str">
        <f>A10</f>
        <v>Vanquish</v>
      </c>
      <c r="B62" s="57" t="str">
        <f>B10</f>
        <v>031</v>
      </c>
      <c r="C62" s="39" t="str">
        <f>C10</f>
        <v>Monday</v>
      </c>
      <c r="D62" s="32">
        <f>D10</f>
        <v>42765</v>
      </c>
      <c r="E62" s="13" t="s">
        <v>17</v>
      </c>
      <c r="F62" s="15">
        <f>D62+4</f>
        <v>42769</v>
      </c>
    </row>
    <row r="63" spans="1:6" ht="15" hidden="1" customHeight="1" x14ac:dyDescent="0.25">
      <c r="A63" s="119" t="str">
        <f>A12</f>
        <v>Caribe Mariner*</v>
      </c>
      <c r="B63" s="120">
        <f>B12</f>
        <v>461</v>
      </c>
      <c r="C63" s="121" t="s">
        <v>13</v>
      </c>
      <c r="D63" s="130">
        <f>D12</f>
        <v>42772</v>
      </c>
      <c r="E63" s="121" t="s">
        <v>17</v>
      </c>
      <c r="F63" s="123">
        <f>D63+4</f>
        <v>42776</v>
      </c>
    </row>
    <row r="64" spans="1:6" ht="15" customHeight="1" x14ac:dyDescent="0.25">
      <c r="A64" s="86" t="str">
        <f>A14</f>
        <v>Caribe Mariner</v>
      </c>
      <c r="B64" s="97">
        <f>B14</f>
        <v>462</v>
      </c>
      <c r="C64" s="87" t="s">
        <v>13</v>
      </c>
      <c r="D64" s="88">
        <f>D63+7</f>
        <v>42779</v>
      </c>
      <c r="E64" s="89" t="s">
        <v>17</v>
      </c>
      <c r="F64" s="90">
        <f t="shared" ref="F64:F66" si="4">D64+4</f>
        <v>42783</v>
      </c>
    </row>
    <row r="65" spans="1:7" ht="15" hidden="1" customHeight="1" x14ac:dyDescent="0.25">
      <c r="A65" s="92" t="str">
        <f>A16</f>
        <v>Vanquish*</v>
      </c>
      <c r="B65" s="110" t="str">
        <f>B16</f>
        <v>033</v>
      </c>
      <c r="C65" s="93" t="s">
        <v>13</v>
      </c>
      <c r="D65" s="94">
        <f>D16</f>
        <v>42786</v>
      </c>
      <c r="E65" s="93" t="s">
        <v>17</v>
      </c>
      <c r="F65" s="103">
        <f t="shared" si="4"/>
        <v>42790</v>
      </c>
    </row>
    <row r="66" spans="1:7" ht="15" customHeight="1" x14ac:dyDescent="0.25">
      <c r="A66" s="161" t="str">
        <f>A18</f>
        <v>Caribe Navigator*</v>
      </c>
      <c r="B66" s="120">
        <f>B18</f>
        <v>431</v>
      </c>
      <c r="C66" s="121" t="str">
        <f>C18</f>
        <v>Tuesday</v>
      </c>
      <c r="D66" s="122">
        <f>D18</f>
        <v>42794</v>
      </c>
      <c r="E66" s="121" t="s">
        <v>17</v>
      </c>
      <c r="F66" s="123">
        <f t="shared" si="4"/>
        <v>42798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topLeftCell="A10" workbookViewId="0">
      <selection activeCell="C30" sqref="C30:D30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1.140625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42736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8</v>
      </c>
      <c r="B10" s="66" t="s">
        <v>85</v>
      </c>
      <c r="C10" s="13" t="s">
        <v>9</v>
      </c>
      <c r="D10" s="14">
        <v>42738</v>
      </c>
      <c r="E10" s="13" t="s">
        <v>10</v>
      </c>
      <c r="F10" s="15">
        <f>D10+2</f>
        <v>42740</v>
      </c>
      <c r="I10" s="50"/>
      <c r="J10" s="51"/>
      <c r="K10" s="52"/>
    </row>
    <row r="11" spans="1:11" ht="15" customHeight="1" x14ac:dyDescent="0.25">
      <c r="A11" s="58" t="s">
        <v>11</v>
      </c>
      <c r="B11" s="67" t="s">
        <v>86</v>
      </c>
      <c r="C11" s="59" t="s">
        <v>10</v>
      </c>
      <c r="D11" s="60">
        <f>D10+2</f>
        <v>42740</v>
      </c>
      <c r="E11" s="61" t="s">
        <v>12</v>
      </c>
      <c r="F11" s="62">
        <f>D11+2</f>
        <v>42742</v>
      </c>
      <c r="I11" s="50"/>
      <c r="J11" s="51"/>
      <c r="K11" s="52"/>
    </row>
    <row r="12" spans="1:11" ht="15" customHeight="1" x14ac:dyDescent="0.25">
      <c r="A12" s="12" t="s">
        <v>48</v>
      </c>
      <c r="B12" s="74" t="s">
        <v>39</v>
      </c>
      <c r="C12" s="13" t="s">
        <v>13</v>
      </c>
      <c r="D12" s="16">
        <f>D10+6</f>
        <v>42744</v>
      </c>
      <c r="E12" s="13" t="s">
        <v>14</v>
      </c>
      <c r="F12" s="15">
        <f>D12+2</f>
        <v>42746</v>
      </c>
      <c r="I12" s="53"/>
      <c r="J12" s="51"/>
      <c r="K12" s="52"/>
    </row>
    <row r="13" spans="1:11" ht="15" customHeight="1" x14ac:dyDescent="0.25">
      <c r="A13" s="58" t="s">
        <v>11</v>
      </c>
      <c r="B13" s="63">
        <f>B11+1</f>
        <v>424</v>
      </c>
      <c r="C13" s="59" t="s">
        <v>10</v>
      </c>
      <c r="D13" s="64">
        <f>D11+7</f>
        <v>42747</v>
      </c>
      <c r="E13" s="61" t="s">
        <v>12</v>
      </c>
      <c r="F13" s="62">
        <f t="shared" ref="F13:F19" si="0">D13+2</f>
        <v>42749</v>
      </c>
      <c r="I13" s="53"/>
      <c r="J13" s="51"/>
      <c r="K13" s="52"/>
    </row>
    <row r="14" spans="1:11" ht="12.75" customHeight="1" x14ac:dyDescent="0.25">
      <c r="A14" s="12" t="s">
        <v>52</v>
      </c>
      <c r="B14" s="74" t="s">
        <v>32</v>
      </c>
      <c r="C14" s="13" t="s">
        <v>13</v>
      </c>
      <c r="D14" s="16">
        <f>D12+7</f>
        <v>42751</v>
      </c>
      <c r="E14" s="13" t="s">
        <v>14</v>
      </c>
      <c r="F14" s="15">
        <f t="shared" si="0"/>
        <v>42753</v>
      </c>
      <c r="I14" s="53"/>
      <c r="J14" s="51"/>
      <c r="K14" s="52"/>
    </row>
    <row r="15" spans="1:11" ht="15" customHeight="1" x14ac:dyDescent="0.25">
      <c r="A15" s="58" t="s">
        <v>11</v>
      </c>
      <c r="B15" s="63">
        <f>B13+1</f>
        <v>425</v>
      </c>
      <c r="C15" s="59" t="s">
        <v>10</v>
      </c>
      <c r="D15" s="64">
        <f t="shared" ref="D15" si="1">D13+7</f>
        <v>42754</v>
      </c>
      <c r="E15" s="61" t="s">
        <v>12</v>
      </c>
      <c r="F15" s="62">
        <f t="shared" si="0"/>
        <v>42756</v>
      </c>
      <c r="I15" s="53"/>
      <c r="J15" s="51"/>
      <c r="K15" s="52"/>
    </row>
    <row r="16" spans="1:11" ht="15" customHeight="1" x14ac:dyDescent="0.25">
      <c r="A16" s="12" t="s">
        <v>8</v>
      </c>
      <c r="B16" s="75">
        <v>460</v>
      </c>
      <c r="C16" s="13" t="s">
        <v>13</v>
      </c>
      <c r="D16" s="16">
        <f>D14+7</f>
        <v>42758</v>
      </c>
      <c r="E16" s="13" t="s">
        <v>14</v>
      </c>
      <c r="F16" s="15">
        <f t="shared" si="0"/>
        <v>42760</v>
      </c>
      <c r="I16" s="53"/>
      <c r="J16" s="51"/>
      <c r="K16" s="52"/>
    </row>
    <row r="17" spans="1:11" ht="15" customHeight="1" x14ac:dyDescent="0.25">
      <c r="A17" s="58" t="s">
        <v>11</v>
      </c>
      <c r="B17" s="63">
        <f>B15+1</f>
        <v>426</v>
      </c>
      <c r="C17" s="59" t="s">
        <v>10</v>
      </c>
      <c r="D17" s="64">
        <f>D15+7</f>
        <v>42761</v>
      </c>
      <c r="E17" s="61" t="s">
        <v>12</v>
      </c>
      <c r="F17" s="62">
        <f t="shared" si="0"/>
        <v>42763</v>
      </c>
      <c r="I17" s="53"/>
      <c r="J17" s="51"/>
      <c r="K17" s="52"/>
    </row>
    <row r="18" spans="1:11" ht="15" customHeight="1" x14ac:dyDescent="0.25">
      <c r="A18" s="12" t="s">
        <v>48</v>
      </c>
      <c r="B18" s="74" t="s">
        <v>43</v>
      </c>
      <c r="C18" s="13" t="s">
        <v>13</v>
      </c>
      <c r="D18" s="16">
        <f>D16+7</f>
        <v>42765</v>
      </c>
      <c r="E18" s="13" t="s">
        <v>14</v>
      </c>
      <c r="F18" s="15">
        <f t="shared" si="0"/>
        <v>42767</v>
      </c>
      <c r="I18" s="53"/>
      <c r="J18" s="51"/>
      <c r="K18" s="52"/>
    </row>
    <row r="19" spans="1:11" ht="15" customHeight="1" x14ac:dyDescent="0.25">
      <c r="A19" s="58" t="s">
        <v>11</v>
      </c>
      <c r="B19" s="63">
        <f>B17+1</f>
        <v>427</v>
      </c>
      <c r="C19" s="59" t="s">
        <v>10</v>
      </c>
      <c r="D19" s="64">
        <f>D17+7</f>
        <v>42768</v>
      </c>
      <c r="E19" s="61" t="s">
        <v>12</v>
      </c>
      <c r="F19" s="62">
        <f t="shared" si="0"/>
        <v>42770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40"/>
      <c r="B26" s="20"/>
      <c r="C26" s="21"/>
      <c r="D26" s="22"/>
      <c r="E26" s="21"/>
      <c r="F26" s="22"/>
    </row>
    <row r="27" spans="1:11" ht="7.5" customHeight="1" x14ac:dyDescent="0.25">
      <c r="A27" s="140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42" t="str">
        <f>A10</f>
        <v>Caribe Mariner</v>
      </c>
      <c r="B32" s="143" t="str">
        <f>B10</f>
        <v>458</v>
      </c>
      <c r="C32" s="144" t="str">
        <f>C10</f>
        <v>Tuesday</v>
      </c>
      <c r="D32" s="145">
        <f>D10</f>
        <v>42738</v>
      </c>
      <c r="E32" s="146" t="s">
        <v>24</v>
      </c>
      <c r="F32" s="147">
        <f>D32+4</f>
        <v>42742</v>
      </c>
    </row>
    <row r="33" spans="1:6" ht="15" customHeight="1" x14ac:dyDescent="0.25">
      <c r="A33" s="73" t="s">
        <v>52</v>
      </c>
      <c r="B33" s="56" t="s">
        <v>31</v>
      </c>
      <c r="C33" s="55" t="s">
        <v>10</v>
      </c>
      <c r="D33" s="32">
        <f>D11</f>
        <v>42740</v>
      </c>
      <c r="E33" s="54" t="s">
        <v>78</v>
      </c>
      <c r="F33" s="15">
        <f>D33+3</f>
        <v>42743</v>
      </c>
    </row>
    <row r="34" spans="1:6" ht="15" customHeight="1" x14ac:dyDescent="0.25">
      <c r="A34" s="115" t="str">
        <f>A12</f>
        <v>Vanquish</v>
      </c>
      <c r="B34" s="78" t="str">
        <f>B12</f>
        <v>029</v>
      </c>
      <c r="C34" s="28" t="s">
        <v>13</v>
      </c>
      <c r="D34" s="33">
        <f>D32+6</f>
        <v>42744</v>
      </c>
      <c r="E34" s="70" t="s">
        <v>17</v>
      </c>
      <c r="F34" s="30">
        <f>D34+4</f>
        <v>42748</v>
      </c>
    </row>
    <row r="35" spans="1:6" ht="15" customHeight="1" x14ac:dyDescent="0.25">
      <c r="A35" s="73" t="s">
        <v>8</v>
      </c>
      <c r="B35" s="81">
        <v>459</v>
      </c>
      <c r="C35" s="55" t="str">
        <f>C13</f>
        <v>Thursday</v>
      </c>
      <c r="D35" s="34">
        <f>D33+7</f>
        <v>42747</v>
      </c>
      <c r="E35" s="54" t="s">
        <v>78</v>
      </c>
      <c r="F35" s="15">
        <f>D35+3</f>
        <v>42750</v>
      </c>
    </row>
    <row r="36" spans="1:6" ht="15" customHeight="1" x14ac:dyDescent="0.25">
      <c r="A36" s="27" t="str">
        <f>A14</f>
        <v>Saga</v>
      </c>
      <c r="B36" s="78" t="str">
        <f>B14</f>
        <v>024</v>
      </c>
      <c r="C36" s="28" t="str">
        <f>C14</f>
        <v>Monday</v>
      </c>
      <c r="D36" s="33">
        <f>D14</f>
        <v>42751</v>
      </c>
      <c r="E36" s="29" t="s">
        <v>17</v>
      </c>
      <c r="F36" s="30">
        <f>D36+4</f>
        <v>42755</v>
      </c>
    </row>
    <row r="37" spans="1:6" ht="15" customHeight="1" x14ac:dyDescent="0.25">
      <c r="A37" s="73" t="s">
        <v>48</v>
      </c>
      <c r="B37" s="91" t="s">
        <v>40</v>
      </c>
      <c r="C37" s="55" t="s">
        <v>10</v>
      </c>
      <c r="D37" s="34">
        <f t="shared" ref="D37:D41" si="2">D35+7</f>
        <v>42754</v>
      </c>
      <c r="E37" s="54" t="s">
        <v>78</v>
      </c>
      <c r="F37" s="15">
        <f>D37+3</f>
        <v>42757</v>
      </c>
    </row>
    <row r="38" spans="1:6" ht="15" customHeight="1" x14ac:dyDescent="0.25">
      <c r="A38" s="27" t="str">
        <f>A16</f>
        <v>Caribe Mariner</v>
      </c>
      <c r="B38" s="68">
        <f>B16</f>
        <v>460</v>
      </c>
      <c r="C38" s="28" t="s">
        <v>13</v>
      </c>
      <c r="D38" s="33">
        <f>D16</f>
        <v>42758</v>
      </c>
      <c r="E38" s="29" t="s">
        <v>17</v>
      </c>
      <c r="F38" s="30">
        <f>D38+4</f>
        <v>42762</v>
      </c>
    </row>
    <row r="39" spans="1:6" ht="15" customHeight="1" x14ac:dyDescent="0.25">
      <c r="A39" s="73" t="s">
        <v>52</v>
      </c>
      <c r="B39" s="91" t="s">
        <v>37</v>
      </c>
      <c r="C39" s="55" t="s">
        <v>10</v>
      </c>
      <c r="D39" s="34">
        <f t="shared" si="2"/>
        <v>42761</v>
      </c>
      <c r="E39" s="54" t="s">
        <v>78</v>
      </c>
      <c r="F39" s="15">
        <f>D39+3</f>
        <v>42764</v>
      </c>
    </row>
    <row r="40" spans="1:6" ht="15" customHeight="1" x14ac:dyDescent="0.25">
      <c r="A40" s="27" t="str">
        <f>A18</f>
        <v>Vanquish</v>
      </c>
      <c r="B40" s="78" t="str">
        <f>B18</f>
        <v>031</v>
      </c>
      <c r="C40" s="28" t="s">
        <v>13</v>
      </c>
      <c r="D40" s="33">
        <f>D18</f>
        <v>42765</v>
      </c>
      <c r="E40" s="29" t="s">
        <v>17</v>
      </c>
      <c r="F40" s="30">
        <f>D40+4</f>
        <v>42769</v>
      </c>
    </row>
    <row r="41" spans="1:6" ht="15" customHeight="1" x14ac:dyDescent="0.25">
      <c r="A41" s="73" t="s">
        <v>8</v>
      </c>
      <c r="B41" s="91">
        <v>461</v>
      </c>
      <c r="C41" s="55" t="s">
        <v>10</v>
      </c>
      <c r="D41" s="34">
        <f t="shared" si="2"/>
        <v>42768</v>
      </c>
      <c r="E41" s="54" t="s">
        <v>78</v>
      </c>
      <c r="F41" s="15">
        <f>D41+3</f>
        <v>42771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40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Saga</v>
      </c>
      <c r="B50" s="83" t="str">
        <f>B33</f>
        <v>023</v>
      </c>
      <c r="C50" s="76" t="str">
        <f>C33</f>
        <v>Thursday</v>
      </c>
      <c r="D50" s="32">
        <f>D33</f>
        <v>42740</v>
      </c>
      <c r="E50" s="54" t="s">
        <v>9</v>
      </c>
      <c r="F50" s="84">
        <f>D50+5</f>
        <v>42745</v>
      </c>
    </row>
    <row r="51" spans="1:6" ht="15" customHeight="1" x14ac:dyDescent="0.25">
      <c r="A51" s="36" t="str">
        <f>A35</f>
        <v>Caribe Mariner</v>
      </c>
      <c r="B51" s="82">
        <f>B35</f>
        <v>459</v>
      </c>
      <c r="C51" s="45" t="str">
        <f>C35</f>
        <v>Thursday</v>
      </c>
      <c r="D51" s="37">
        <f>D35</f>
        <v>42747</v>
      </c>
      <c r="E51" s="45" t="s">
        <v>9</v>
      </c>
      <c r="F51" s="38">
        <f t="shared" ref="F51:F52" si="3">D51+5</f>
        <v>42752</v>
      </c>
    </row>
    <row r="52" spans="1:6" ht="15" customHeight="1" x14ac:dyDescent="0.25">
      <c r="A52" s="12" t="str">
        <f>A37</f>
        <v>Vanquish</v>
      </c>
      <c r="B52" s="83" t="str">
        <f>B37</f>
        <v>030</v>
      </c>
      <c r="C52" s="76" t="str">
        <f>C37</f>
        <v>Thursday</v>
      </c>
      <c r="D52" s="34">
        <f>D37</f>
        <v>42754</v>
      </c>
      <c r="E52" s="54" t="s">
        <v>9</v>
      </c>
      <c r="F52" s="84">
        <f t="shared" si="3"/>
        <v>42759</v>
      </c>
    </row>
    <row r="53" spans="1:6" ht="15" customHeight="1" x14ac:dyDescent="0.25">
      <c r="A53" s="36" t="str">
        <f>A39</f>
        <v>Saga</v>
      </c>
      <c r="B53" s="82" t="str">
        <f>B39</f>
        <v>025</v>
      </c>
      <c r="C53" s="45" t="str">
        <f>C39</f>
        <v>Thursday</v>
      </c>
      <c r="D53" s="37">
        <f>D39</f>
        <v>42761</v>
      </c>
      <c r="E53" s="45" t="s">
        <v>13</v>
      </c>
      <c r="F53" s="38">
        <f>D53+4</f>
        <v>42765</v>
      </c>
    </row>
    <row r="54" spans="1:6" ht="12.75" customHeight="1" x14ac:dyDescent="0.25">
      <c r="A54" s="12" t="str">
        <f>A41</f>
        <v>Caribe Mariner</v>
      </c>
      <c r="B54" s="83">
        <f>B41</f>
        <v>461</v>
      </c>
      <c r="C54" s="54" t="str">
        <f>C41</f>
        <v>Thursday</v>
      </c>
      <c r="D54" s="16">
        <f>D41</f>
        <v>42768</v>
      </c>
      <c r="E54" s="54" t="s">
        <v>13</v>
      </c>
      <c r="F54" s="84">
        <f>D54+4</f>
        <v>42772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40"/>
      <c r="B57" s="140"/>
      <c r="C57" s="140"/>
      <c r="D57" s="140"/>
      <c r="E57" s="140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customHeight="1" thickTop="1" x14ac:dyDescent="0.25">
      <c r="A62" s="85" t="str">
        <f>A10</f>
        <v>Caribe Mariner</v>
      </c>
      <c r="B62" s="57" t="str">
        <f>B10</f>
        <v>458</v>
      </c>
      <c r="C62" s="39" t="str">
        <f>C10</f>
        <v>Tuesday</v>
      </c>
      <c r="D62" s="32">
        <f>D10</f>
        <v>42738</v>
      </c>
      <c r="E62" s="13" t="s">
        <v>17</v>
      </c>
      <c r="F62" s="15">
        <f>D62+3</f>
        <v>42741</v>
      </c>
    </row>
    <row r="63" spans="1:6" ht="15" hidden="1" customHeight="1" x14ac:dyDescent="0.25">
      <c r="A63" s="119" t="str">
        <f>A12</f>
        <v>Vanquish</v>
      </c>
      <c r="B63" s="120" t="str">
        <f>B12</f>
        <v>029</v>
      </c>
      <c r="C63" s="121" t="s">
        <v>13</v>
      </c>
      <c r="D63" s="130">
        <f>D12</f>
        <v>42744</v>
      </c>
      <c r="E63" s="121" t="s">
        <v>17</v>
      </c>
      <c r="F63" s="123">
        <f>D63+4</f>
        <v>42748</v>
      </c>
    </row>
    <row r="64" spans="1:6" ht="15" customHeight="1" x14ac:dyDescent="0.25">
      <c r="A64" s="86" t="str">
        <f>A14</f>
        <v>Saga</v>
      </c>
      <c r="B64" s="97" t="str">
        <f>B14</f>
        <v>024</v>
      </c>
      <c r="C64" s="87" t="s">
        <v>13</v>
      </c>
      <c r="D64" s="88">
        <f>D63+7</f>
        <v>42751</v>
      </c>
      <c r="E64" s="89" t="s">
        <v>17</v>
      </c>
      <c r="F64" s="90">
        <f t="shared" ref="F64:F66" si="4">D64+4</f>
        <v>42755</v>
      </c>
    </row>
    <row r="65" spans="1:7" ht="15" hidden="1" customHeight="1" x14ac:dyDescent="0.25">
      <c r="A65" s="92" t="str">
        <f>A16</f>
        <v>Caribe Mariner</v>
      </c>
      <c r="B65" s="110">
        <f>B16</f>
        <v>460</v>
      </c>
      <c r="C65" s="93" t="s">
        <v>13</v>
      </c>
      <c r="D65" s="94">
        <f>D16</f>
        <v>42758</v>
      </c>
      <c r="E65" s="93" t="s">
        <v>17</v>
      </c>
      <c r="F65" s="103">
        <f t="shared" si="4"/>
        <v>42762</v>
      </c>
    </row>
    <row r="66" spans="1:7" ht="15" customHeight="1" x14ac:dyDescent="0.25">
      <c r="A66" s="124" t="str">
        <f>A18</f>
        <v>Vanquish</v>
      </c>
      <c r="B66" s="120" t="str">
        <f>B18</f>
        <v>031</v>
      </c>
      <c r="C66" s="121" t="s">
        <v>13</v>
      </c>
      <c r="D66" s="122">
        <f>D65+7</f>
        <v>42765</v>
      </c>
      <c r="E66" s="121" t="s">
        <v>17</v>
      </c>
      <c r="F66" s="123">
        <f t="shared" si="4"/>
        <v>42769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topLeftCell="A7" workbookViewId="0">
      <selection activeCell="C30" sqref="C30:D30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1.140625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42705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48</v>
      </c>
      <c r="B10" s="66" t="s">
        <v>37</v>
      </c>
      <c r="C10" s="13" t="s">
        <v>13</v>
      </c>
      <c r="D10" s="14">
        <v>42702</v>
      </c>
      <c r="E10" s="13" t="s">
        <v>14</v>
      </c>
      <c r="F10" s="15">
        <f>D10+2</f>
        <v>42704</v>
      </c>
      <c r="I10" s="50"/>
      <c r="J10" s="51"/>
      <c r="K10" s="52"/>
    </row>
    <row r="11" spans="1:11" ht="15" customHeight="1" x14ac:dyDescent="0.25">
      <c r="A11" s="58" t="s">
        <v>11</v>
      </c>
      <c r="B11" s="67" t="s">
        <v>79</v>
      </c>
      <c r="C11" s="59" t="s">
        <v>10</v>
      </c>
      <c r="D11" s="60">
        <f>D10+3</f>
        <v>42705</v>
      </c>
      <c r="E11" s="61" t="s">
        <v>12</v>
      </c>
      <c r="F11" s="62">
        <f>D11+2</f>
        <v>42707</v>
      </c>
      <c r="I11" s="50"/>
      <c r="J11" s="51"/>
      <c r="K11" s="52"/>
    </row>
    <row r="12" spans="1:11" ht="15" customHeight="1" x14ac:dyDescent="0.25">
      <c r="A12" s="12" t="s">
        <v>48</v>
      </c>
      <c r="B12" s="74" t="s">
        <v>35</v>
      </c>
      <c r="C12" s="13" t="s">
        <v>13</v>
      </c>
      <c r="D12" s="16">
        <f>D10+7</f>
        <v>42709</v>
      </c>
      <c r="E12" s="13" t="s">
        <v>14</v>
      </c>
      <c r="F12" s="15">
        <f>D12+2</f>
        <v>42711</v>
      </c>
      <c r="I12" s="53"/>
      <c r="J12" s="51"/>
      <c r="K12" s="52"/>
    </row>
    <row r="13" spans="1:11" ht="15" customHeight="1" x14ac:dyDescent="0.25">
      <c r="A13" s="58" t="s">
        <v>11</v>
      </c>
      <c r="B13" s="63">
        <f>B11+1</f>
        <v>419</v>
      </c>
      <c r="C13" s="59" t="s">
        <v>10</v>
      </c>
      <c r="D13" s="64">
        <f>D11+7</f>
        <v>42712</v>
      </c>
      <c r="E13" s="61" t="s">
        <v>12</v>
      </c>
      <c r="F13" s="62">
        <f t="shared" ref="F13:F19" si="0">D13+2</f>
        <v>42714</v>
      </c>
      <c r="I13" s="53"/>
      <c r="J13" s="51"/>
      <c r="K13" s="52"/>
    </row>
    <row r="14" spans="1:11" ht="12.75" customHeight="1" x14ac:dyDescent="0.25">
      <c r="A14" s="12" t="s">
        <v>8</v>
      </c>
      <c r="B14" s="74">
        <v>456</v>
      </c>
      <c r="C14" s="13" t="s">
        <v>13</v>
      </c>
      <c r="D14" s="16">
        <f>D10+14</f>
        <v>42716</v>
      </c>
      <c r="E14" s="13" t="s">
        <v>14</v>
      </c>
      <c r="F14" s="15">
        <f t="shared" si="0"/>
        <v>42718</v>
      </c>
      <c r="I14" s="53"/>
      <c r="J14" s="51"/>
      <c r="K14" s="52"/>
    </row>
    <row r="15" spans="1:11" ht="15" customHeight="1" x14ac:dyDescent="0.25">
      <c r="A15" s="58" t="s">
        <v>11</v>
      </c>
      <c r="B15" s="63">
        <f>B13+1</f>
        <v>420</v>
      </c>
      <c r="C15" s="59" t="s">
        <v>10</v>
      </c>
      <c r="D15" s="64">
        <f t="shared" ref="D15" si="1">D13+7</f>
        <v>42719</v>
      </c>
      <c r="E15" s="61" t="s">
        <v>12</v>
      </c>
      <c r="F15" s="62">
        <f t="shared" si="0"/>
        <v>42721</v>
      </c>
      <c r="I15" s="53"/>
      <c r="J15" s="51"/>
      <c r="K15" s="52"/>
    </row>
    <row r="16" spans="1:11" ht="15" customHeight="1" x14ac:dyDescent="0.25">
      <c r="A16" s="12" t="s">
        <v>8</v>
      </c>
      <c r="B16" s="75">
        <v>457</v>
      </c>
      <c r="C16" s="13" t="s">
        <v>13</v>
      </c>
      <c r="D16" s="16">
        <f>D14+7</f>
        <v>42723</v>
      </c>
      <c r="E16" s="13" t="s">
        <v>14</v>
      </c>
      <c r="F16" s="15">
        <f t="shared" si="0"/>
        <v>42725</v>
      </c>
      <c r="I16" s="53"/>
      <c r="J16" s="51"/>
      <c r="K16" s="52"/>
    </row>
    <row r="17" spans="1:11" ht="15" customHeight="1" x14ac:dyDescent="0.25">
      <c r="A17" s="58" t="s">
        <v>11</v>
      </c>
      <c r="B17" s="63">
        <f>B15+1</f>
        <v>421</v>
      </c>
      <c r="C17" s="59" t="s">
        <v>14</v>
      </c>
      <c r="D17" s="64">
        <f>D15+6</f>
        <v>42725</v>
      </c>
      <c r="E17" s="61" t="s">
        <v>17</v>
      </c>
      <c r="F17" s="62">
        <f t="shared" si="0"/>
        <v>42727</v>
      </c>
      <c r="I17" s="53"/>
      <c r="J17" s="51"/>
      <c r="K17" s="52"/>
    </row>
    <row r="18" spans="1:11" ht="15" customHeight="1" x14ac:dyDescent="0.25">
      <c r="A18" s="12" t="s">
        <v>34</v>
      </c>
      <c r="B18" s="74" t="s">
        <v>23</v>
      </c>
      <c r="C18" s="13" t="s">
        <v>13</v>
      </c>
      <c r="D18" s="16">
        <f>D14+14</f>
        <v>42730</v>
      </c>
      <c r="E18" s="13" t="s">
        <v>14</v>
      </c>
      <c r="F18" s="15">
        <f t="shared" si="0"/>
        <v>42732</v>
      </c>
      <c r="I18" s="53"/>
      <c r="J18" s="51"/>
      <c r="K18" s="52"/>
    </row>
    <row r="19" spans="1:11" ht="15" customHeight="1" x14ac:dyDescent="0.25">
      <c r="A19" s="58" t="s">
        <v>11</v>
      </c>
      <c r="B19" s="63">
        <f>B17+1</f>
        <v>422</v>
      </c>
      <c r="C19" s="59" t="s">
        <v>14</v>
      </c>
      <c r="D19" s="64">
        <f>D17+7</f>
        <v>42732</v>
      </c>
      <c r="E19" s="61" t="s">
        <v>17</v>
      </c>
      <c r="F19" s="62">
        <f t="shared" si="0"/>
        <v>42734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18"/>
      <c r="B26" s="20"/>
      <c r="C26" s="21"/>
      <c r="D26" s="22"/>
      <c r="E26" s="21"/>
      <c r="F26" s="22"/>
    </row>
    <row r="27" spans="1:11" ht="7.5" customHeight="1" x14ac:dyDescent="0.25">
      <c r="A27" s="118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95" t="str">
        <f>A10</f>
        <v>Vanquish</v>
      </c>
      <c r="B32" s="96" t="str">
        <f>B10</f>
        <v>025</v>
      </c>
      <c r="C32" s="69" t="s">
        <v>13</v>
      </c>
      <c r="D32" s="71">
        <f>D10</f>
        <v>42702</v>
      </c>
      <c r="E32" s="70" t="s">
        <v>17</v>
      </c>
      <c r="F32" s="72">
        <f>D32+4</f>
        <v>42706</v>
      </c>
    </row>
    <row r="33" spans="1:6" ht="15" customHeight="1" x14ac:dyDescent="0.25">
      <c r="A33" s="73" t="s">
        <v>8</v>
      </c>
      <c r="B33" s="56" t="s">
        <v>80</v>
      </c>
      <c r="C33" s="55" t="s">
        <v>81</v>
      </c>
      <c r="D33" s="32">
        <f>D11+1</f>
        <v>42706</v>
      </c>
      <c r="E33" s="54" t="s">
        <v>78</v>
      </c>
      <c r="F33" s="15">
        <f>D33+3</f>
        <v>42709</v>
      </c>
    </row>
    <row r="34" spans="1:6" ht="15" customHeight="1" x14ac:dyDescent="0.25">
      <c r="A34" s="115" t="str">
        <f>A12</f>
        <v>Vanquish</v>
      </c>
      <c r="B34" s="78" t="str">
        <f>B12</f>
        <v>026</v>
      </c>
      <c r="C34" s="28" t="s">
        <v>13</v>
      </c>
      <c r="D34" s="33">
        <f>D32+7</f>
        <v>42709</v>
      </c>
      <c r="E34" s="70" t="s">
        <v>17</v>
      </c>
      <c r="F34" s="30">
        <f>D34+4</f>
        <v>42713</v>
      </c>
    </row>
    <row r="35" spans="1:6" ht="15" customHeight="1" x14ac:dyDescent="0.25">
      <c r="A35" s="73" t="s">
        <v>52</v>
      </c>
      <c r="B35" s="81" t="s">
        <v>29</v>
      </c>
      <c r="C35" s="55" t="str">
        <f>C13</f>
        <v>Thursday</v>
      </c>
      <c r="D35" s="34">
        <f>D33+6</f>
        <v>42712</v>
      </c>
      <c r="E35" s="54" t="s">
        <v>78</v>
      </c>
      <c r="F35" s="15">
        <f>D35+3</f>
        <v>42715</v>
      </c>
    </row>
    <row r="36" spans="1:6" ht="15" customHeight="1" x14ac:dyDescent="0.25">
      <c r="A36" s="27" t="str">
        <f>A14</f>
        <v>Caribe Mariner</v>
      </c>
      <c r="B36" s="78">
        <f>B14</f>
        <v>456</v>
      </c>
      <c r="C36" s="28" t="str">
        <f>C14</f>
        <v>Monday</v>
      </c>
      <c r="D36" s="33">
        <f>D14</f>
        <v>42716</v>
      </c>
      <c r="E36" s="29" t="s">
        <v>17</v>
      </c>
      <c r="F36" s="30">
        <f>D36+4</f>
        <v>42720</v>
      </c>
    </row>
    <row r="37" spans="1:6" ht="15" customHeight="1" x14ac:dyDescent="0.25">
      <c r="A37" s="73" t="s">
        <v>48</v>
      </c>
      <c r="B37" s="91" t="s">
        <v>38</v>
      </c>
      <c r="C37" s="55" t="s">
        <v>10</v>
      </c>
      <c r="D37" s="34">
        <f t="shared" ref="D37:D41" si="2">D35+7</f>
        <v>42719</v>
      </c>
      <c r="E37" s="54" t="s">
        <v>78</v>
      </c>
      <c r="F37" s="15">
        <f>D37+3</f>
        <v>42722</v>
      </c>
    </row>
    <row r="38" spans="1:6" ht="15" customHeight="1" x14ac:dyDescent="0.25">
      <c r="A38" s="27" t="str">
        <f>A16</f>
        <v>Caribe Mariner</v>
      </c>
      <c r="B38" s="68">
        <f>B16</f>
        <v>457</v>
      </c>
      <c r="C38" s="28" t="s">
        <v>13</v>
      </c>
      <c r="D38" s="33">
        <f>D16</f>
        <v>42723</v>
      </c>
      <c r="E38" s="29" t="s">
        <v>17</v>
      </c>
      <c r="F38" s="30">
        <f>D38+4</f>
        <v>42727</v>
      </c>
    </row>
    <row r="39" spans="1:6" ht="15" customHeight="1" x14ac:dyDescent="0.25">
      <c r="A39" s="73" t="s">
        <v>52</v>
      </c>
      <c r="B39" s="91" t="s">
        <v>30</v>
      </c>
      <c r="C39" s="55" t="s">
        <v>10</v>
      </c>
      <c r="D39" s="34">
        <f t="shared" si="2"/>
        <v>42726</v>
      </c>
      <c r="E39" s="54" t="s">
        <v>78</v>
      </c>
      <c r="F39" s="15">
        <f>D39+3</f>
        <v>42729</v>
      </c>
    </row>
    <row r="40" spans="1:6" ht="15" customHeight="1" x14ac:dyDescent="0.25">
      <c r="A40" s="27" t="str">
        <f>A18</f>
        <v>Cancelled</v>
      </c>
      <c r="B40" s="78" t="str">
        <f>B18</f>
        <v>CXL</v>
      </c>
      <c r="C40" s="28" t="s">
        <v>13</v>
      </c>
      <c r="D40" s="33">
        <f>D18</f>
        <v>42730</v>
      </c>
      <c r="E40" s="29" t="s">
        <v>17</v>
      </c>
      <c r="F40" s="30">
        <f>D40+4</f>
        <v>42734</v>
      </c>
    </row>
    <row r="41" spans="1:6" ht="15" customHeight="1" x14ac:dyDescent="0.25">
      <c r="A41" s="73" t="s">
        <v>48</v>
      </c>
      <c r="B41" s="91" t="s">
        <v>36</v>
      </c>
      <c r="C41" s="55" t="s">
        <v>10</v>
      </c>
      <c r="D41" s="34">
        <f t="shared" si="2"/>
        <v>42733</v>
      </c>
      <c r="E41" s="54" t="s">
        <v>78</v>
      </c>
      <c r="F41" s="15">
        <f>D41+3</f>
        <v>42736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18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Caribe Mariner</v>
      </c>
      <c r="B50" s="83" t="str">
        <f>B33</f>
        <v>455</v>
      </c>
      <c r="C50" s="76" t="str">
        <f>C33</f>
        <v>FRIDAY</v>
      </c>
      <c r="D50" s="32">
        <f>D33</f>
        <v>42706</v>
      </c>
      <c r="E50" s="54" t="s">
        <v>9</v>
      </c>
      <c r="F50" s="84">
        <f>D50+5</f>
        <v>42711</v>
      </c>
    </row>
    <row r="51" spans="1:6" ht="15" customHeight="1" x14ac:dyDescent="0.25">
      <c r="A51" s="36" t="str">
        <f>A35</f>
        <v>Saga</v>
      </c>
      <c r="B51" s="82" t="str">
        <f>B35</f>
        <v>021</v>
      </c>
      <c r="C51" s="45" t="str">
        <f>C35</f>
        <v>Thursday</v>
      </c>
      <c r="D51" s="37">
        <f>D35</f>
        <v>42712</v>
      </c>
      <c r="E51" s="45" t="s">
        <v>9</v>
      </c>
      <c r="F51" s="38">
        <f t="shared" ref="F51:F52" si="3">D51+5</f>
        <v>42717</v>
      </c>
    </row>
    <row r="52" spans="1:6" ht="15" customHeight="1" x14ac:dyDescent="0.25">
      <c r="A52" s="12" t="str">
        <f>A37</f>
        <v>Vanquish</v>
      </c>
      <c r="B52" s="83" t="str">
        <f>B37</f>
        <v>027</v>
      </c>
      <c r="C52" s="76" t="str">
        <f>C37</f>
        <v>Thursday</v>
      </c>
      <c r="D52" s="34">
        <f>D37</f>
        <v>42719</v>
      </c>
      <c r="E52" s="54" t="s">
        <v>9</v>
      </c>
      <c r="F52" s="84">
        <f t="shared" si="3"/>
        <v>42724</v>
      </c>
    </row>
    <row r="53" spans="1:6" ht="15" customHeight="1" x14ac:dyDescent="0.25">
      <c r="A53" s="36" t="str">
        <f>A39</f>
        <v>Saga</v>
      </c>
      <c r="B53" s="82" t="str">
        <f>B39</f>
        <v>022</v>
      </c>
      <c r="C53" s="45" t="str">
        <f>C39</f>
        <v>Thursday</v>
      </c>
      <c r="D53" s="37">
        <f>D39</f>
        <v>42726</v>
      </c>
      <c r="E53" s="45" t="s">
        <v>13</v>
      </c>
      <c r="F53" s="38">
        <f>D53+4</f>
        <v>42730</v>
      </c>
    </row>
    <row r="54" spans="1:6" ht="12.75" customHeight="1" x14ac:dyDescent="0.25">
      <c r="A54" s="12" t="str">
        <f>A41</f>
        <v>Vanquish</v>
      </c>
      <c r="B54" s="83" t="str">
        <f>B41</f>
        <v>028</v>
      </c>
      <c r="C54" s="54" t="str">
        <f>C41</f>
        <v>Thursday</v>
      </c>
      <c r="D54" s="16">
        <f>D41</f>
        <v>42733</v>
      </c>
      <c r="E54" s="54" t="s">
        <v>13</v>
      </c>
      <c r="F54" s="84">
        <f>D54+4</f>
        <v>42737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18"/>
      <c r="B57" s="118"/>
      <c r="C57" s="118"/>
      <c r="D57" s="118"/>
      <c r="E57" s="118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customHeight="1" thickTop="1" x14ac:dyDescent="0.25">
      <c r="A62" s="85" t="str">
        <f>A10</f>
        <v>Vanquish</v>
      </c>
      <c r="B62" s="57" t="str">
        <f>B10</f>
        <v>025</v>
      </c>
      <c r="C62" s="39" t="s">
        <v>13</v>
      </c>
      <c r="D62" s="32">
        <f>D10</f>
        <v>42702</v>
      </c>
      <c r="E62" s="13" t="s">
        <v>17</v>
      </c>
      <c r="F62" s="15">
        <f>D62+4</f>
        <v>42706</v>
      </c>
    </row>
    <row r="63" spans="1:6" ht="15" customHeight="1" x14ac:dyDescent="0.25">
      <c r="A63" s="119" t="str">
        <f>A12</f>
        <v>Vanquish</v>
      </c>
      <c r="B63" s="120" t="str">
        <f>B12</f>
        <v>026</v>
      </c>
      <c r="C63" s="121" t="s">
        <v>13</v>
      </c>
      <c r="D63" s="130">
        <f>D12</f>
        <v>42709</v>
      </c>
      <c r="E63" s="121" t="s">
        <v>17</v>
      </c>
      <c r="F63" s="123">
        <f>D63+4</f>
        <v>42713</v>
      </c>
    </row>
    <row r="64" spans="1:6" ht="15" customHeight="1" x14ac:dyDescent="0.25">
      <c r="A64" s="86" t="str">
        <f>A14</f>
        <v>Caribe Mariner</v>
      </c>
      <c r="B64" s="97">
        <f>B14</f>
        <v>456</v>
      </c>
      <c r="C64" s="87" t="s">
        <v>13</v>
      </c>
      <c r="D64" s="88">
        <f>D63+7</f>
        <v>42716</v>
      </c>
      <c r="E64" s="89" t="s">
        <v>17</v>
      </c>
      <c r="F64" s="90">
        <f t="shared" ref="F64:F66" si="4">D64+4</f>
        <v>42720</v>
      </c>
    </row>
    <row r="65" spans="1:7" ht="15" customHeight="1" x14ac:dyDescent="0.25">
      <c r="A65" s="92" t="str">
        <f>A16</f>
        <v>Caribe Mariner</v>
      </c>
      <c r="B65" s="110">
        <f>B16</f>
        <v>457</v>
      </c>
      <c r="C65" s="93" t="s">
        <v>13</v>
      </c>
      <c r="D65" s="94">
        <f>D16</f>
        <v>42723</v>
      </c>
      <c r="E65" s="93" t="s">
        <v>17</v>
      </c>
      <c r="F65" s="103">
        <f t="shared" si="4"/>
        <v>42727</v>
      </c>
    </row>
    <row r="66" spans="1:7" ht="15" hidden="1" customHeight="1" x14ac:dyDescent="0.25">
      <c r="A66" s="124" t="str">
        <f>A18</f>
        <v>Cancelled</v>
      </c>
      <c r="B66" s="120" t="str">
        <f>B18</f>
        <v>CXL</v>
      </c>
      <c r="C66" s="121" t="s">
        <v>13</v>
      </c>
      <c r="D66" s="122">
        <f>D65+7</f>
        <v>42730</v>
      </c>
      <c r="E66" s="121" t="s">
        <v>17</v>
      </c>
      <c r="F66" s="123">
        <f t="shared" si="4"/>
        <v>42734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1"/>
  <sheetViews>
    <sheetView showGridLines="0" topLeftCell="A10" workbookViewId="0">
      <selection activeCell="C30" sqref="C30:D30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1.140625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42675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52</v>
      </c>
      <c r="B10" s="66" t="s">
        <v>27</v>
      </c>
      <c r="C10" s="13" t="s">
        <v>13</v>
      </c>
      <c r="D10" s="14">
        <v>42674</v>
      </c>
      <c r="E10" s="13" t="s">
        <v>14</v>
      </c>
      <c r="F10" s="15">
        <f>D10+2</f>
        <v>42676</v>
      </c>
      <c r="I10" s="50"/>
      <c r="J10" s="51"/>
      <c r="K10" s="52"/>
    </row>
    <row r="11" spans="1:11" ht="15" customHeight="1" x14ac:dyDescent="0.25">
      <c r="A11" s="58" t="s">
        <v>11</v>
      </c>
      <c r="B11" s="67" t="s">
        <v>76</v>
      </c>
      <c r="C11" s="59" t="s">
        <v>10</v>
      </c>
      <c r="D11" s="60">
        <f>D10+3</f>
        <v>42677</v>
      </c>
      <c r="E11" s="61" t="s">
        <v>12</v>
      </c>
      <c r="F11" s="62">
        <f>D11+2</f>
        <v>42679</v>
      </c>
      <c r="I11" s="50"/>
      <c r="J11" s="51"/>
      <c r="K11" s="52"/>
    </row>
    <row r="12" spans="1:11" ht="15" customHeight="1" x14ac:dyDescent="0.25">
      <c r="A12" s="12" t="s">
        <v>48</v>
      </c>
      <c r="B12" s="74" t="s">
        <v>31</v>
      </c>
      <c r="C12" s="13" t="s">
        <v>13</v>
      </c>
      <c r="D12" s="16">
        <f>D10+7</f>
        <v>42681</v>
      </c>
      <c r="E12" s="13" t="s">
        <v>10</v>
      </c>
      <c r="F12" s="15">
        <f>D12+2</f>
        <v>42683</v>
      </c>
      <c r="I12" s="53"/>
      <c r="J12" s="51"/>
      <c r="K12" s="52"/>
    </row>
    <row r="13" spans="1:11" ht="15" customHeight="1" x14ac:dyDescent="0.25">
      <c r="A13" s="58" t="s">
        <v>11</v>
      </c>
      <c r="B13" s="63">
        <f>B11+1</f>
        <v>415</v>
      </c>
      <c r="C13" s="59" t="s">
        <v>10</v>
      </c>
      <c r="D13" s="64">
        <f>D11+7</f>
        <v>42684</v>
      </c>
      <c r="E13" s="61" t="s">
        <v>12</v>
      </c>
      <c r="F13" s="62">
        <f t="shared" ref="F13:F19" si="0">D13+2</f>
        <v>42686</v>
      </c>
      <c r="I13" s="53"/>
      <c r="J13" s="51"/>
      <c r="K13" s="52"/>
    </row>
    <row r="14" spans="1:11" ht="12.75" customHeight="1" x14ac:dyDescent="0.25">
      <c r="A14" s="12" t="s">
        <v>48</v>
      </c>
      <c r="B14" s="74" t="s">
        <v>32</v>
      </c>
      <c r="C14" s="13" t="s">
        <v>13</v>
      </c>
      <c r="D14" s="16">
        <f>D10+14</f>
        <v>42688</v>
      </c>
      <c r="E14" s="13" t="s">
        <v>14</v>
      </c>
      <c r="F14" s="15">
        <f t="shared" si="0"/>
        <v>42690</v>
      </c>
      <c r="I14" s="53"/>
      <c r="J14" s="51"/>
      <c r="K14" s="52"/>
    </row>
    <row r="15" spans="1:11" ht="15" customHeight="1" x14ac:dyDescent="0.25">
      <c r="A15" s="58" t="s">
        <v>11</v>
      </c>
      <c r="B15" s="63">
        <f>B13+1</f>
        <v>416</v>
      </c>
      <c r="C15" s="59" t="s">
        <v>10</v>
      </c>
      <c r="D15" s="64">
        <f t="shared" ref="D15" si="1">D13+7</f>
        <v>42691</v>
      </c>
      <c r="E15" s="61" t="s">
        <v>12</v>
      </c>
      <c r="F15" s="62">
        <f t="shared" si="0"/>
        <v>42693</v>
      </c>
      <c r="I15" s="53"/>
      <c r="J15" s="51"/>
      <c r="K15" s="52"/>
    </row>
    <row r="16" spans="1:11" ht="15" customHeight="1" x14ac:dyDescent="0.25">
      <c r="A16" s="12" t="s">
        <v>52</v>
      </c>
      <c r="B16" s="75" t="s">
        <v>28</v>
      </c>
      <c r="C16" s="13" t="s">
        <v>13</v>
      </c>
      <c r="D16" s="16">
        <f>D14+7</f>
        <v>42695</v>
      </c>
      <c r="E16" s="13" t="s">
        <v>14</v>
      </c>
      <c r="F16" s="15">
        <f t="shared" si="0"/>
        <v>42697</v>
      </c>
      <c r="I16" s="53"/>
      <c r="J16" s="51"/>
      <c r="K16" s="52"/>
    </row>
    <row r="17" spans="1:11" ht="15" customHeight="1" x14ac:dyDescent="0.25">
      <c r="A17" s="58" t="s">
        <v>11</v>
      </c>
      <c r="B17" s="63">
        <f>B15+1</f>
        <v>417</v>
      </c>
      <c r="C17" s="59" t="s">
        <v>10</v>
      </c>
      <c r="D17" s="64">
        <f>D15+7</f>
        <v>42698</v>
      </c>
      <c r="E17" s="61" t="s">
        <v>12</v>
      </c>
      <c r="F17" s="62">
        <f t="shared" si="0"/>
        <v>42700</v>
      </c>
      <c r="I17" s="53"/>
      <c r="J17" s="51"/>
      <c r="K17" s="52"/>
    </row>
    <row r="18" spans="1:11" ht="15" customHeight="1" x14ac:dyDescent="0.25">
      <c r="A18" s="12" t="s">
        <v>8</v>
      </c>
      <c r="B18" s="74">
        <v>454</v>
      </c>
      <c r="C18" s="13" t="s">
        <v>13</v>
      </c>
      <c r="D18" s="16">
        <f>D14+14</f>
        <v>42702</v>
      </c>
      <c r="E18" s="13" t="s">
        <v>14</v>
      </c>
      <c r="F18" s="15">
        <f t="shared" si="0"/>
        <v>42704</v>
      </c>
      <c r="I18" s="53"/>
      <c r="J18" s="51"/>
      <c r="K18" s="52"/>
    </row>
    <row r="19" spans="1:11" ht="15" customHeight="1" x14ac:dyDescent="0.25">
      <c r="A19" s="58" t="s">
        <v>11</v>
      </c>
      <c r="B19" s="63">
        <f>B17+1</f>
        <v>418</v>
      </c>
      <c r="C19" s="59" t="s">
        <v>10</v>
      </c>
      <c r="D19" s="64">
        <f>D17+7</f>
        <v>42705</v>
      </c>
      <c r="E19" s="61" t="s">
        <v>12</v>
      </c>
      <c r="F19" s="62">
        <f t="shared" si="0"/>
        <v>42707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17"/>
      <c r="B26" s="20"/>
      <c r="C26" s="21"/>
      <c r="D26" s="22"/>
      <c r="E26" s="21"/>
      <c r="F26" s="22"/>
    </row>
    <row r="27" spans="1:11" ht="7.5" customHeight="1" x14ac:dyDescent="0.25">
      <c r="A27" s="117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95" t="str">
        <f>A10</f>
        <v>Saga</v>
      </c>
      <c r="B32" s="96" t="str">
        <f>B10</f>
        <v>019</v>
      </c>
      <c r="C32" s="69" t="s">
        <v>13</v>
      </c>
      <c r="D32" s="71">
        <f>D10</f>
        <v>42674</v>
      </c>
      <c r="E32" s="70" t="s">
        <v>17</v>
      </c>
      <c r="F32" s="72">
        <f>D32+4</f>
        <v>42678</v>
      </c>
    </row>
    <row r="33" spans="1:6" ht="15" customHeight="1" x14ac:dyDescent="0.25">
      <c r="A33" s="73" t="s">
        <v>8</v>
      </c>
      <c r="B33" s="56" t="s">
        <v>77</v>
      </c>
      <c r="C33" s="55" t="s">
        <v>10</v>
      </c>
      <c r="D33" s="32">
        <f>D11</f>
        <v>42677</v>
      </c>
      <c r="E33" s="54" t="s">
        <v>78</v>
      </c>
      <c r="F33" s="15">
        <f>D33+3</f>
        <v>42680</v>
      </c>
    </row>
    <row r="34" spans="1:6" ht="15" customHeight="1" x14ac:dyDescent="0.25">
      <c r="A34" s="115" t="str">
        <f>A12</f>
        <v>Vanquish</v>
      </c>
      <c r="B34" s="78" t="str">
        <f>B12</f>
        <v>023</v>
      </c>
      <c r="C34" s="28" t="s">
        <v>13</v>
      </c>
      <c r="D34" s="33">
        <f>D32+7</f>
        <v>42681</v>
      </c>
      <c r="E34" s="70" t="s">
        <v>17</v>
      </c>
      <c r="F34" s="30">
        <f>D34+4</f>
        <v>42685</v>
      </c>
    </row>
    <row r="35" spans="1:6" ht="15" customHeight="1" x14ac:dyDescent="0.25">
      <c r="A35" s="73" t="s">
        <v>8</v>
      </c>
      <c r="B35" s="81">
        <v>452</v>
      </c>
      <c r="C35" s="55" t="str">
        <f>C13</f>
        <v>Thursday</v>
      </c>
      <c r="D35" s="34">
        <f>D33+7</f>
        <v>42684</v>
      </c>
      <c r="E35" s="54" t="s">
        <v>78</v>
      </c>
      <c r="F35" s="15">
        <f>D35+3</f>
        <v>42687</v>
      </c>
    </row>
    <row r="36" spans="1:6" ht="15" customHeight="1" x14ac:dyDescent="0.25">
      <c r="A36" s="27" t="str">
        <f>A14</f>
        <v>Vanquish</v>
      </c>
      <c r="B36" s="78" t="str">
        <f>B14</f>
        <v>024</v>
      </c>
      <c r="C36" s="28" t="str">
        <f>C14</f>
        <v>Monday</v>
      </c>
      <c r="D36" s="33">
        <f>D14</f>
        <v>42688</v>
      </c>
      <c r="E36" s="29" t="s">
        <v>17</v>
      </c>
      <c r="F36" s="30">
        <f>D36+4</f>
        <v>42692</v>
      </c>
    </row>
    <row r="37" spans="1:6" ht="15" customHeight="1" x14ac:dyDescent="0.25">
      <c r="A37" s="73" t="s">
        <v>8</v>
      </c>
      <c r="B37" s="91">
        <v>453</v>
      </c>
      <c r="C37" s="55" t="s">
        <v>10</v>
      </c>
      <c r="D37" s="34">
        <f t="shared" ref="D37" si="2">D35+7</f>
        <v>42691</v>
      </c>
      <c r="E37" s="54" t="s">
        <v>78</v>
      </c>
      <c r="F37" s="15">
        <f>D37+3</f>
        <v>42694</v>
      </c>
    </row>
    <row r="38" spans="1:6" ht="15" customHeight="1" x14ac:dyDescent="0.25">
      <c r="A38" s="27" t="str">
        <f>A16</f>
        <v>Saga</v>
      </c>
      <c r="B38" s="68" t="str">
        <f>B16</f>
        <v>020</v>
      </c>
      <c r="C38" s="28" t="s">
        <v>13</v>
      </c>
      <c r="D38" s="33">
        <f>D16</f>
        <v>42695</v>
      </c>
      <c r="E38" s="29" t="s">
        <v>17</v>
      </c>
      <c r="F38" s="30">
        <f>D38+4</f>
        <v>42699</v>
      </c>
    </row>
    <row r="39" spans="1:6" ht="15" customHeight="1" x14ac:dyDescent="0.25">
      <c r="A39" s="73" t="s">
        <v>48</v>
      </c>
      <c r="B39" s="91" t="s">
        <v>37</v>
      </c>
      <c r="C39" s="55" t="s">
        <v>14</v>
      </c>
      <c r="D39" s="34">
        <f>D37+6</f>
        <v>42697</v>
      </c>
      <c r="E39" s="54" t="s">
        <v>78</v>
      </c>
      <c r="F39" s="15">
        <f>D39+3</f>
        <v>42700</v>
      </c>
    </row>
    <row r="40" spans="1:6" ht="15" customHeight="1" x14ac:dyDescent="0.25">
      <c r="A40" s="27" t="str">
        <f>A18</f>
        <v>Caribe Mariner</v>
      </c>
      <c r="B40" s="78">
        <f>B18</f>
        <v>454</v>
      </c>
      <c r="C40" s="28" t="s">
        <v>13</v>
      </c>
      <c r="D40" s="33">
        <f>D18</f>
        <v>42702</v>
      </c>
      <c r="E40" s="29" t="s">
        <v>17</v>
      </c>
      <c r="F40" s="30">
        <f>D40+4</f>
        <v>42706</v>
      </c>
    </row>
    <row r="41" spans="1:6" ht="15" customHeight="1" x14ac:dyDescent="0.25">
      <c r="A41" s="73" t="s">
        <v>48</v>
      </c>
      <c r="B41" s="91" t="s">
        <v>35</v>
      </c>
      <c r="C41" s="55" t="s">
        <v>10</v>
      </c>
      <c r="D41" s="34">
        <f>D39+8</f>
        <v>42705</v>
      </c>
      <c r="E41" s="54" t="s">
        <v>78</v>
      </c>
      <c r="F41" s="15">
        <f>D41+3</f>
        <v>42708</v>
      </c>
    </row>
    <row r="42" spans="1:6" ht="15" customHeight="1" x14ac:dyDescent="0.25">
      <c r="A42" s="229" t="s">
        <v>18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17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Caribe Mariner</v>
      </c>
      <c r="B50" s="83" t="str">
        <f>B33</f>
        <v>451</v>
      </c>
      <c r="C50" s="76" t="str">
        <f>C33</f>
        <v>Thursday</v>
      </c>
      <c r="D50" s="32">
        <f>D33</f>
        <v>42677</v>
      </c>
      <c r="E50" s="54" t="s">
        <v>9</v>
      </c>
      <c r="F50" s="84">
        <f>D50+5</f>
        <v>42682</v>
      </c>
    </row>
    <row r="51" spans="1:6" ht="15" customHeight="1" x14ac:dyDescent="0.25">
      <c r="A51" s="131" t="s">
        <v>11</v>
      </c>
      <c r="B51" s="132">
        <v>415</v>
      </c>
      <c r="C51" s="76" t="s">
        <v>10</v>
      </c>
      <c r="D51" s="134">
        <f>D35</f>
        <v>42684</v>
      </c>
      <c r="E51" s="135" t="s">
        <v>13</v>
      </c>
      <c r="F51" s="136">
        <f>F50+2</f>
        <v>42684</v>
      </c>
    </row>
    <row r="52" spans="1:6" ht="15" customHeight="1" x14ac:dyDescent="0.25">
      <c r="A52" s="92" t="str">
        <f>A35</f>
        <v>Caribe Mariner</v>
      </c>
      <c r="B52" s="138">
        <f>B35</f>
        <v>452</v>
      </c>
      <c r="C52" s="139" t="str">
        <f>C35</f>
        <v>Thursday</v>
      </c>
      <c r="D52" s="94">
        <f>D35</f>
        <v>42684</v>
      </c>
      <c r="E52" s="139" t="s">
        <v>9</v>
      </c>
      <c r="F52" s="84">
        <f t="shared" ref="F52:F56" si="3">D52+5</f>
        <v>42689</v>
      </c>
    </row>
    <row r="53" spans="1:6" ht="15" customHeight="1" x14ac:dyDescent="0.25">
      <c r="A53" s="131" t="str">
        <f>A37</f>
        <v>Caribe Mariner</v>
      </c>
      <c r="B53" s="132">
        <f>B37</f>
        <v>453</v>
      </c>
      <c r="C53" s="133" t="str">
        <f>C37</f>
        <v>Thursday</v>
      </c>
      <c r="D53" s="137">
        <f>D37</f>
        <v>42691</v>
      </c>
      <c r="E53" s="135" t="s">
        <v>9</v>
      </c>
      <c r="F53" s="136">
        <f t="shared" si="3"/>
        <v>42696</v>
      </c>
    </row>
    <row r="54" spans="1:6" ht="15" customHeight="1" x14ac:dyDescent="0.25">
      <c r="A54" s="92" t="str">
        <f>A39</f>
        <v>Vanquish</v>
      </c>
      <c r="B54" s="138" t="str">
        <f>B39</f>
        <v>025</v>
      </c>
      <c r="C54" s="139" t="str">
        <f>C39</f>
        <v>Wednesday</v>
      </c>
      <c r="D54" s="94">
        <f>D39</f>
        <v>42697</v>
      </c>
      <c r="E54" s="139" t="s">
        <v>9</v>
      </c>
      <c r="F54" s="84">
        <f>D54+6</f>
        <v>42703</v>
      </c>
    </row>
    <row r="55" spans="1:6" ht="15" customHeight="1" x14ac:dyDescent="0.25">
      <c r="A55" s="36" t="s">
        <v>11</v>
      </c>
      <c r="B55" s="82">
        <v>417</v>
      </c>
      <c r="C55" s="45" t="s">
        <v>10</v>
      </c>
      <c r="D55" s="37">
        <f>D39+1</f>
        <v>42698</v>
      </c>
      <c r="E55" s="45" t="s">
        <v>13</v>
      </c>
      <c r="F55" s="38">
        <f>D55+4</f>
        <v>42702</v>
      </c>
    </row>
    <row r="56" spans="1:6" ht="12.75" customHeight="1" x14ac:dyDescent="0.25">
      <c r="A56" s="12" t="str">
        <f>A41</f>
        <v>Vanquish</v>
      </c>
      <c r="B56" s="83" t="str">
        <f>B41</f>
        <v>026</v>
      </c>
      <c r="C56" s="54" t="str">
        <f>C41</f>
        <v>Thursday</v>
      </c>
      <c r="D56" s="16">
        <f>D41</f>
        <v>42705</v>
      </c>
      <c r="E56" s="54" t="s">
        <v>9</v>
      </c>
      <c r="F56" s="84">
        <f t="shared" si="3"/>
        <v>42710</v>
      </c>
    </row>
    <row r="57" spans="1:6" ht="12.75" customHeight="1" x14ac:dyDescent="0.25">
      <c r="A57" s="229" t="s">
        <v>56</v>
      </c>
      <c r="B57" s="229"/>
      <c r="C57" s="229"/>
      <c r="D57" s="229"/>
      <c r="E57" s="229"/>
      <c r="F57" s="2"/>
    </row>
    <row r="58" spans="1:6" ht="12.75" customHeight="1" x14ac:dyDescent="0.25">
      <c r="A58" s="228" t="s">
        <v>33</v>
      </c>
      <c r="B58" s="228"/>
      <c r="C58" s="228"/>
      <c r="D58" s="228"/>
      <c r="E58" s="228"/>
      <c r="F58" s="2"/>
    </row>
    <row r="59" spans="1:6" ht="7.5" customHeight="1" x14ac:dyDescent="0.25">
      <c r="A59" s="117"/>
      <c r="B59" s="117"/>
      <c r="C59" s="117"/>
      <c r="D59" s="117"/>
      <c r="E59" s="117"/>
      <c r="F59" s="2"/>
    </row>
    <row r="60" spans="1:6" ht="26.25" customHeight="1" x14ac:dyDescent="0.25">
      <c r="A60" s="7"/>
      <c r="B60" s="8"/>
      <c r="C60" s="9"/>
      <c r="D60" s="10"/>
      <c r="E60" s="9"/>
      <c r="F60" s="230"/>
    </row>
    <row r="61" spans="1:6" ht="18.75" customHeight="1" x14ac:dyDescent="0.25">
      <c r="A61" s="232" t="s">
        <v>0</v>
      </c>
      <c r="B61" s="233"/>
      <c r="C61" s="234" t="s">
        <v>21</v>
      </c>
      <c r="D61" s="235"/>
      <c r="E61" s="11"/>
      <c r="F61" s="231"/>
    </row>
    <row r="62" spans="1:6" ht="15" customHeight="1" x14ac:dyDescent="0.25">
      <c r="A62" s="236" t="s">
        <v>2</v>
      </c>
      <c r="B62" s="236" t="s">
        <v>3</v>
      </c>
      <c r="C62" s="238" t="s">
        <v>4</v>
      </c>
      <c r="D62" s="239"/>
      <c r="E62" s="240" t="s">
        <v>22</v>
      </c>
      <c r="F62" s="241"/>
    </row>
    <row r="63" spans="1:6" ht="15" customHeight="1" thickBot="1" x14ac:dyDescent="0.3">
      <c r="A63" s="237"/>
      <c r="B63" s="237"/>
      <c r="C63" s="40" t="s">
        <v>6</v>
      </c>
      <c r="D63" s="40" t="s">
        <v>7</v>
      </c>
      <c r="E63" s="40" t="s">
        <v>6</v>
      </c>
      <c r="F63" s="40" t="s">
        <v>7</v>
      </c>
    </row>
    <row r="64" spans="1:6" ht="15" customHeight="1" thickTop="1" x14ac:dyDescent="0.25">
      <c r="A64" s="85" t="str">
        <f>A10</f>
        <v>Saga</v>
      </c>
      <c r="B64" s="57" t="str">
        <f>B10</f>
        <v>019</v>
      </c>
      <c r="C64" s="39" t="s">
        <v>13</v>
      </c>
      <c r="D64" s="32">
        <f>D10</f>
        <v>42674</v>
      </c>
      <c r="E64" s="13" t="s">
        <v>17</v>
      </c>
      <c r="F64" s="15">
        <f>D64+4</f>
        <v>42678</v>
      </c>
    </row>
    <row r="65" spans="1:7" ht="15" customHeight="1" x14ac:dyDescent="0.25">
      <c r="A65" s="119" t="s">
        <v>8</v>
      </c>
      <c r="B65" s="120">
        <v>452</v>
      </c>
      <c r="C65" s="121" t="s">
        <v>10</v>
      </c>
      <c r="D65" s="122">
        <f>D12+3</f>
        <v>42684</v>
      </c>
      <c r="E65" s="121" t="s">
        <v>13</v>
      </c>
      <c r="F65" s="123">
        <f>D65+4</f>
        <v>42688</v>
      </c>
    </row>
    <row r="66" spans="1:7" ht="15" hidden="1" customHeight="1" x14ac:dyDescent="0.25">
      <c r="A66" s="86" t="str">
        <f>A14</f>
        <v>Vanquish</v>
      </c>
      <c r="B66" s="97" t="str">
        <f>B14</f>
        <v>024</v>
      </c>
      <c r="C66" s="87" t="s">
        <v>13</v>
      </c>
      <c r="D66" s="88">
        <f>D65+7</f>
        <v>42691</v>
      </c>
      <c r="E66" s="89" t="s">
        <v>17</v>
      </c>
      <c r="F66" s="90">
        <f t="shared" ref="F66:F68" si="4">D66+4</f>
        <v>42695</v>
      </c>
    </row>
    <row r="67" spans="1:7" ht="15" customHeight="1" x14ac:dyDescent="0.25">
      <c r="A67" s="92" t="str">
        <f>A16</f>
        <v>Saga</v>
      </c>
      <c r="B67" s="110" t="str">
        <f>B16</f>
        <v>020</v>
      </c>
      <c r="C67" s="93" t="s">
        <v>13</v>
      </c>
      <c r="D67" s="94">
        <f>D16</f>
        <v>42695</v>
      </c>
      <c r="E67" s="93" t="s">
        <v>17</v>
      </c>
      <c r="F67" s="103">
        <f t="shared" si="4"/>
        <v>42699</v>
      </c>
    </row>
    <row r="68" spans="1:7" ht="15" customHeight="1" x14ac:dyDescent="0.25">
      <c r="A68" s="124" t="str">
        <f>A18</f>
        <v>Caribe Mariner</v>
      </c>
      <c r="B68" s="120">
        <f>B18</f>
        <v>454</v>
      </c>
      <c r="C68" s="121" t="s">
        <v>13</v>
      </c>
      <c r="D68" s="122">
        <f>D67+7</f>
        <v>42702</v>
      </c>
      <c r="E68" s="121" t="s">
        <v>17</v>
      </c>
      <c r="F68" s="123">
        <f t="shared" si="4"/>
        <v>42706</v>
      </c>
    </row>
    <row r="69" spans="1:7" ht="15" customHeight="1" x14ac:dyDescent="0.25">
      <c r="A69" s="47" t="s">
        <v>57</v>
      </c>
      <c r="B69" s="47"/>
      <c r="C69" s="47"/>
      <c r="D69" s="46"/>
      <c r="E69" s="46"/>
      <c r="F69" s="46"/>
      <c r="G69" s="48"/>
    </row>
    <row r="70" spans="1:7" x14ac:dyDescent="0.25">
      <c r="A70" s="228" t="s">
        <v>33</v>
      </c>
      <c r="B70" s="228"/>
      <c r="C70" s="228"/>
      <c r="D70" s="228"/>
      <c r="E70" s="228"/>
      <c r="F70" s="49"/>
    </row>
    <row r="71" spans="1:7" ht="12.75" customHeight="1" x14ac:dyDescent="0.25">
      <c r="A71" s="17"/>
      <c r="B71" s="41"/>
      <c r="C71" s="18"/>
      <c r="D71" s="42"/>
      <c r="E71" s="18"/>
      <c r="F71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70:E70"/>
    <mergeCell ref="A57:E57"/>
    <mergeCell ref="A58:E58"/>
    <mergeCell ref="F60:F61"/>
    <mergeCell ref="A61:B61"/>
    <mergeCell ref="C61:D61"/>
    <mergeCell ref="A62:A63"/>
    <mergeCell ref="B62:B63"/>
    <mergeCell ref="C62:D62"/>
    <mergeCell ref="E62:F62"/>
  </mergeCells>
  <pageMargins left="0.75" right="0.75" top="1" bottom="1" header="0.5" footer="0.5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topLeftCell="A16" workbookViewId="0">
      <selection activeCell="C30" sqref="C30:D30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1.140625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42644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8</v>
      </c>
      <c r="B10" s="66" t="s">
        <v>70</v>
      </c>
      <c r="C10" s="13" t="s">
        <v>13</v>
      </c>
      <c r="D10" s="14">
        <v>42646</v>
      </c>
      <c r="E10" s="13" t="s">
        <v>14</v>
      </c>
      <c r="F10" s="15">
        <f>D10+2</f>
        <v>42648</v>
      </c>
      <c r="I10" s="50"/>
      <c r="J10" s="51"/>
      <c r="K10" s="52"/>
    </row>
    <row r="11" spans="1:11" ht="15" customHeight="1" x14ac:dyDescent="0.25">
      <c r="A11" s="58" t="s">
        <v>72</v>
      </c>
      <c r="B11" s="67" t="s">
        <v>71</v>
      </c>
      <c r="C11" s="59" t="s">
        <v>17</v>
      </c>
      <c r="D11" s="60">
        <f>D10+4</f>
        <v>42650</v>
      </c>
      <c r="E11" s="61" t="s">
        <v>12</v>
      </c>
      <c r="F11" s="62">
        <f>D11+2</f>
        <v>42652</v>
      </c>
      <c r="I11" s="50"/>
      <c r="J11" s="51"/>
      <c r="K11" s="52"/>
    </row>
    <row r="12" spans="1:11" ht="15" customHeight="1" x14ac:dyDescent="0.25">
      <c r="A12" s="12" t="s">
        <v>52</v>
      </c>
      <c r="B12" s="74" t="s">
        <v>25</v>
      </c>
      <c r="C12" s="13" t="s">
        <v>13</v>
      </c>
      <c r="D12" s="16">
        <f>D10+7</f>
        <v>42653</v>
      </c>
      <c r="E12" s="13" t="s">
        <v>10</v>
      </c>
      <c r="F12" s="15">
        <f>D12+2</f>
        <v>42655</v>
      </c>
      <c r="I12" s="53"/>
      <c r="J12" s="51"/>
      <c r="K12" s="52"/>
    </row>
    <row r="13" spans="1:11" ht="15" customHeight="1" x14ac:dyDescent="0.25">
      <c r="A13" s="58" t="s">
        <v>11</v>
      </c>
      <c r="B13" s="63">
        <f>B11+1</f>
        <v>411</v>
      </c>
      <c r="C13" s="59" t="s">
        <v>10</v>
      </c>
      <c r="D13" s="64">
        <f>D11+6</f>
        <v>42656</v>
      </c>
      <c r="E13" s="61" t="s">
        <v>12</v>
      </c>
      <c r="F13" s="62">
        <f t="shared" ref="F13:F19" si="0">D13+2</f>
        <v>42658</v>
      </c>
      <c r="I13" s="53"/>
      <c r="J13" s="51"/>
      <c r="K13" s="52"/>
    </row>
    <row r="14" spans="1:11" ht="12.75" customHeight="1" x14ac:dyDescent="0.25">
      <c r="A14" s="12" t="s">
        <v>48</v>
      </c>
      <c r="B14" s="74" t="s">
        <v>29</v>
      </c>
      <c r="C14" s="13" t="s">
        <v>13</v>
      </c>
      <c r="D14" s="16">
        <f>D10+14</f>
        <v>42660</v>
      </c>
      <c r="E14" s="13" t="s">
        <v>14</v>
      </c>
      <c r="F14" s="15">
        <f t="shared" si="0"/>
        <v>42662</v>
      </c>
      <c r="I14" s="53"/>
      <c r="J14" s="51"/>
      <c r="K14" s="52"/>
    </row>
    <row r="15" spans="1:11" ht="15" customHeight="1" x14ac:dyDescent="0.25">
      <c r="A15" s="58" t="s">
        <v>11</v>
      </c>
      <c r="B15" s="63">
        <f>B13+1</f>
        <v>412</v>
      </c>
      <c r="C15" s="59" t="s">
        <v>10</v>
      </c>
      <c r="D15" s="64">
        <f t="shared" ref="D15" si="1">D13+7</f>
        <v>42663</v>
      </c>
      <c r="E15" s="61" t="s">
        <v>12</v>
      </c>
      <c r="F15" s="62">
        <f t="shared" si="0"/>
        <v>42665</v>
      </c>
      <c r="I15" s="53"/>
      <c r="J15" s="51"/>
      <c r="K15" s="52"/>
    </row>
    <row r="16" spans="1:11" ht="15" customHeight="1" x14ac:dyDescent="0.25">
      <c r="A16" s="12" t="s">
        <v>8</v>
      </c>
      <c r="B16" s="75">
        <v>450</v>
      </c>
      <c r="C16" s="13" t="s">
        <v>13</v>
      </c>
      <c r="D16" s="16">
        <f>D14+7</f>
        <v>42667</v>
      </c>
      <c r="E16" s="13" t="s">
        <v>14</v>
      </c>
      <c r="F16" s="15">
        <f t="shared" si="0"/>
        <v>42669</v>
      </c>
      <c r="I16" s="53"/>
      <c r="J16" s="51"/>
      <c r="K16" s="52"/>
    </row>
    <row r="17" spans="1:11" ht="15" customHeight="1" x14ac:dyDescent="0.25">
      <c r="A17" s="58" t="s">
        <v>11</v>
      </c>
      <c r="B17" s="63">
        <f>B15+1</f>
        <v>413</v>
      </c>
      <c r="C17" s="59" t="s">
        <v>10</v>
      </c>
      <c r="D17" s="64">
        <f>D15+7</f>
        <v>42670</v>
      </c>
      <c r="E17" s="61" t="s">
        <v>12</v>
      </c>
      <c r="F17" s="62">
        <f t="shared" si="0"/>
        <v>42672</v>
      </c>
      <c r="I17" s="53"/>
      <c r="J17" s="51"/>
      <c r="K17" s="52"/>
    </row>
    <row r="18" spans="1:11" ht="15" customHeight="1" x14ac:dyDescent="0.25">
      <c r="A18" s="12" t="s">
        <v>52</v>
      </c>
      <c r="B18" s="74" t="s">
        <v>27</v>
      </c>
      <c r="C18" s="13" t="s">
        <v>13</v>
      </c>
      <c r="D18" s="16">
        <f>D14+14</f>
        <v>42674</v>
      </c>
      <c r="E18" s="13" t="s">
        <v>14</v>
      </c>
      <c r="F18" s="15">
        <f t="shared" si="0"/>
        <v>42676</v>
      </c>
      <c r="I18" s="53"/>
      <c r="J18" s="51"/>
      <c r="K18" s="52"/>
    </row>
    <row r="19" spans="1:11" ht="15" customHeight="1" x14ac:dyDescent="0.25">
      <c r="A19" s="58" t="s">
        <v>11</v>
      </c>
      <c r="B19" s="63">
        <f>B17+1</f>
        <v>414</v>
      </c>
      <c r="C19" s="59" t="s">
        <v>10</v>
      </c>
      <c r="D19" s="64">
        <f>D17+7</f>
        <v>42677</v>
      </c>
      <c r="E19" s="61" t="s">
        <v>12</v>
      </c>
      <c r="F19" s="62">
        <f t="shared" si="0"/>
        <v>42679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17" t="s">
        <v>73</v>
      </c>
      <c r="B26" s="20"/>
      <c r="C26" s="21"/>
      <c r="D26" s="22"/>
      <c r="E26" s="21"/>
      <c r="F26" s="22"/>
    </row>
    <row r="27" spans="1:11" ht="7.5" customHeight="1" x14ac:dyDescent="0.25">
      <c r="A27" s="116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95" t="str">
        <f>A10</f>
        <v>Caribe Mariner</v>
      </c>
      <c r="B32" s="96" t="str">
        <f>B10</f>
        <v>448</v>
      </c>
      <c r="C32" s="69" t="s">
        <v>13</v>
      </c>
      <c r="D32" s="71">
        <f>D10</f>
        <v>42646</v>
      </c>
      <c r="E32" s="70" t="s">
        <v>17</v>
      </c>
      <c r="F32" s="72">
        <f>D32+4</f>
        <v>42650</v>
      </c>
    </row>
    <row r="33" spans="1:6" ht="15" customHeight="1" x14ac:dyDescent="0.25">
      <c r="A33" s="73" t="s">
        <v>75</v>
      </c>
      <c r="B33" s="56" t="s">
        <v>28</v>
      </c>
      <c r="C33" s="55" t="s">
        <v>17</v>
      </c>
      <c r="D33" s="32">
        <f>D11</f>
        <v>42650</v>
      </c>
      <c r="E33" s="54" t="s">
        <v>13</v>
      </c>
      <c r="F33" s="15">
        <f>D33+3</f>
        <v>42653</v>
      </c>
    </row>
    <row r="34" spans="1:6" ht="15" customHeight="1" x14ac:dyDescent="0.25">
      <c r="A34" s="115" t="str">
        <f>A12</f>
        <v>Saga</v>
      </c>
      <c r="B34" s="78" t="str">
        <f>B12</f>
        <v>017</v>
      </c>
      <c r="C34" s="28" t="s">
        <v>13</v>
      </c>
      <c r="D34" s="33">
        <f>D32+7</f>
        <v>42653</v>
      </c>
      <c r="E34" s="70" t="s">
        <v>17</v>
      </c>
      <c r="F34" s="30">
        <f>D34+4</f>
        <v>42657</v>
      </c>
    </row>
    <row r="35" spans="1:6" ht="15" customHeight="1" x14ac:dyDescent="0.25">
      <c r="A35" s="73" t="s">
        <v>8</v>
      </c>
      <c r="B35" s="81">
        <v>449</v>
      </c>
      <c r="C35" s="55" t="str">
        <f>C13</f>
        <v>Thursday</v>
      </c>
      <c r="D35" s="34">
        <f>D33+6</f>
        <v>42656</v>
      </c>
      <c r="E35" s="54" t="s">
        <v>78</v>
      </c>
      <c r="F35" s="15">
        <f>D35+3</f>
        <v>42659</v>
      </c>
    </row>
    <row r="36" spans="1:6" ht="15" customHeight="1" x14ac:dyDescent="0.25">
      <c r="A36" s="27" t="str">
        <f>A14</f>
        <v>Vanquish</v>
      </c>
      <c r="B36" s="78" t="str">
        <f>B14</f>
        <v>021</v>
      </c>
      <c r="C36" s="28" t="str">
        <f>C14</f>
        <v>Monday</v>
      </c>
      <c r="D36" s="33">
        <f>D14</f>
        <v>42660</v>
      </c>
      <c r="E36" s="29" t="s">
        <v>17</v>
      </c>
      <c r="F36" s="30">
        <f>D36+4</f>
        <v>42664</v>
      </c>
    </row>
    <row r="37" spans="1:6" ht="15" customHeight="1" x14ac:dyDescent="0.25">
      <c r="A37" s="73" t="s">
        <v>52</v>
      </c>
      <c r="B37" s="91" t="s">
        <v>26</v>
      </c>
      <c r="C37" s="55" t="s">
        <v>10</v>
      </c>
      <c r="D37" s="34">
        <f t="shared" ref="D37:D41" si="2">D35+7</f>
        <v>42663</v>
      </c>
      <c r="E37" s="54" t="s">
        <v>78</v>
      </c>
      <c r="F37" s="15">
        <f>D37+3</f>
        <v>42666</v>
      </c>
    </row>
    <row r="38" spans="1:6" ht="15" customHeight="1" x14ac:dyDescent="0.25">
      <c r="A38" s="27" t="str">
        <f>A16</f>
        <v>Caribe Mariner</v>
      </c>
      <c r="B38" s="68">
        <f>B16</f>
        <v>450</v>
      </c>
      <c r="C38" s="28" t="s">
        <v>13</v>
      </c>
      <c r="D38" s="33">
        <f>D16</f>
        <v>42667</v>
      </c>
      <c r="E38" s="29" t="s">
        <v>17</v>
      </c>
      <c r="F38" s="30">
        <f>D38+4</f>
        <v>42671</v>
      </c>
    </row>
    <row r="39" spans="1:6" ht="15" customHeight="1" x14ac:dyDescent="0.25">
      <c r="A39" s="73" t="s">
        <v>48</v>
      </c>
      <c r="B39" s="91" t="s">
        <v>30</v>
      </c>
      <c r="C39" s="55" t="s">
        <v>10</v>
      </c>
      <c r="D39" s="34">
        <f t="shared" si="2"/>
        <v>42670</v>
      </c>
      <c r="E39" s="54" t="s">
        <v>78</v>
      </c>
      <c r="F39" s="15">
        <f>D39+3</f>
        <v>42673</v>
      </c>
    </row>
    <row r="40" spans="1:6" ht="15" customHeight="1" x14ac:dyDescent="0.25">
      <c r="A40" s="27" t="str">
        <f>A18</f>
        <v>Saga</v>
      </c>
      <c r="B40" s="78" t="str">
        <f>B18</f>
        <v>019</v>
      </c>
      <c r="C40" s="28" t="s">
        <v>13</v>
      </c>
      <c r="D40" s="33">
        <f>D18</f>
        <v>42674</v>
      </c>
      <c r="E40" s="29" t="s">
        <v>17</v>
      </c>
      <c r="F40" s="30">
        <f>D40+4</f>
        <v>42678</v>
      </c>
    </row>
    <row r="41" spans="1:6" ht="15" customHeight="1" x14ac:dyDescent="0.25">
      <c r="A41" s="73" t="s">
        <v>8</v>
      </c>
      <c r="B41" s="91">
        <v>451</v>
      </c>
      <c r="C41" s="55" t="s">
        <v>10</v>
      </c>
      <c r="D41" s="34">
        <f t="shared" si="2"/>
        <v>42677</v>
      </c>
      <c r="E41" s="54" t="s">
        <v>78</v>
      </c>
      <c r="F41" s="15">
        <f>D41+3</f>
        <v>42680</v>
      </c>
    </row>
    <row r="42" spans="1:6" ht="15" customHeight="1" x14ac:dyDescent="0.25">
      <c r="A42" s="229" t="s">
        <v>18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17" t="s">
        <v>74</v>
      </c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Vanquish * Delayed</v>
      </c>
      <c r="B50" s="83" t="str">
        <f>B33</f>
        <v>020</v>
      </c>
      <c r="C50" s="76" t="str">
        <f>C33</f>
        <v>Friday</v>
      </c>
      <c r="D50" s="32">
        <f>D33</f>
        <v>42650</v>
      </c>
      <c r="E50" s="54" t="s">
        <v>9</v>
      </c>
      <c r="F50" s="84">
        <f>D50+4</f>
        <v>42654</v>
      </c>
    </row>
    <row r="51" spans="1:6" ht="15" customHeight="1" x14ac:dyDescent="0.25">
      <c r="A51" s="36" t="str">
        <f>A35</f>
        <v>Caribe Mariner</v>
      </c>
      <c r="B51" s="82">
        <f>B35</f>
        <v>449</v>
      </c>
      <c r="C51" s="45" t="str">
        <f>C35</f>
        <v>Thursday</v>
      </c>
      <c r="D51" s="37">
        <f>D35</f>
        <v>42656</v>
      </c>
      <c r="E51" s="45" t="s">
        <v>9</v>
      </c>
      <c r="F51" s="38">
        <f t="shared" ref="F51:F54" si="3">D51+5</f>
        <v>42661</v>
      </c>
    </row>
    <row r="52" spans="1:6" ht="15" customHeight="1" x14ac:dyDescent="0.25">
      <c r="A52" s="12" t="str">
        <f>A37</f>
        <v>Saga</v>
      </c>
      <c r="B52" s="83" t="str">
        <f>B37</f>
        <v>018</v>
      </c>
      <c r="C52" s="76" t="str">
        <f>C37</f>
        <v>Thursday</v>
      </c>
      <c r="D52" s="34">
        <f>D37</f>
        <v>42663</v>
      </c>
      <c r="E52" s="54" t="s">
        <v>9</v>
      </c>
      <c r="F52" s="84">
        <f t="shared" si="3"/>
        <v>42668</v>
      </c>
    </row>
    <row r="53" spans="1:6" ht="15" customHeight="1" x14ac:dyDescent="0.25">
      <c r="A53" s="36" t="str">
        <f>A39</f>
        <v>Vanquish</v>
      </c>
      <c r="B53" s="82" t="str">
        <f>B39</f>
        <v>022</v>
      </c>
      <c r="C53" s="45" t="str">
        <f>C39</f>
        <v>Thursday</v>
      </c>
      <c r="D53" s="37">
        <f>D39</f>
        <v>42670</v>
      </c>
      <c r="E53" s="45" t="s">
        <v>9</v>
      </c>
      <c r="F53" s="38">
        <f t="shared" si="3"/>
        <v>42675</v>
      </c>
    </row>
    <row r="54" spans="1:6" ht="12.75" customHeight="1" x14ac:dyDescent="0.25">
      <c r="A54" s="12" t="str">
        <f>A41</f>
        <v>Caribe Mariner</v>
      </c>
      <c r="B54" s="83">
        <f>B41</f>
        <v>451</v>
      </c>
      <c r="C54" s="54" t="str">
        <f>C41</f>
        <v>Thursday</v>
      </c>
      <c r="D54" s="16">
        <f>D41</f>
        <v>42677</v>
      </c>
      <c r="E54" s="54" t="s">
        <v>9</v>
      </c>
      <c r="F54" s="84">
        <f t="shared" si="3"/>
        <v>42682</v>
      </c>
    </row>
    <row r="55" spans="1:6" ht="12.75" customHeight="1" x14ac:dyDescent="0.25">
      <c r="A55" s="229" t="s">
        <v>56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16"/>
      <c r="B57" s="116"/>
      <c r="C57" s="116"/>
      <c r="D57" s="116"/>
      <c r="E57" s="116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hidden="1" customHeight="1" thickTop="1" x14ac:dyDescent="0.25">
      <c r="A62" s="85" t="str">
        <f>A10</f>
        <v>Caribe Mariner</v>
      </c>
      <c r="B62" s="57" t="str">
        <f>B10</f>
        <v>448</v>
      </c>
      <c r="C62" s="39" t="s">
        <v>13</v>
      </c>
      <c r="D62" s="32">
        <f>D10</f>
        <v>42646</v>
      </c>
      <c r="E62" s="13" t="s">
        <v>17</v>
      </c>
      <c r="F62" s="15">
        <f>D62+4</f>
        <v>42650</v>
      </c>
    </row>
    <row r="63" spans="1:6" ht="15" customHeight="1" thickTop="1" x14ac:dyDescent="0.25">
      <c r="A63" s="92" t="str">
        <f>A12</f>
        <v>Saga</v>
      </c>
      <c r="B63" s="108" t="str">
        <f>B12</f>
        <v>017</v>
      </c>
      <c r="C63" s="93" t="s">
        <v>13</v>
      </c>
      <c r="D63" s="94">
        <f>D12</f>
        <v>42653</v>
      </c>
      <c r="E63" s="93" t="s">
        <v>17</v>
      </c>
      <c r="F63" s="84">
        <f>D63+4</f>
        <v>42657</v>
      </c>
    </row>
    <row r="64" spans="1:6" ht="15" hidden="1" customHeight="1" x14ac:dyDescent="0.25">
      <c r="A64" s="86" t="str">
        <f>A14</f>
        <v>Vanquish</v>
      </c>
      <c r="B64" s="97" t="str">
        <f>B14</f>
        <v>021</v>
      </c>
      <c r="C64" s="87" t="s">
        <v>13</v>
      </c>
      <c r="D64" s="88">
        <f>D63+7</f>
        <v>42660</v>
      </c>
      <c r="E64" s="89" t="s">
        <v>17</v>
      </c>
      <c r="F64" s="90">
        <f t="shared" ref="F64:F66" si="4">D64+4</f>
        <v>42664</v>
      </c>
    </row>
    <row r="65" spans="1:7" ht="15" customHeight="1" x14ac:dyDescent="0.25">
      <c r="A65" s="125" t="str">
        <f>A16</f>
        <v>Caribe Mariner</v>
      </c>
      <c r="B65" s="126">
        <f>B16</f>
        <v>450</v>
      </c>
      <c r="C65" s="127" t="s">
        <v>13</v>
      </c>
      <c r="D65" s="128">
        <f>D16</f>
        <v>42667</v>
      </c>
      <c r="E65" s="127" t="s">
        <v>17</v>
      </c>
      <c r="F65" s="129">
        <f t="shared" si="4"/>
        <v>42671</v>
      </c>
    </row>
    <row r="66" spans="1:7" ht="15" customHeight="1" x14ac:dyDescent="0.25">
      <c r="A66" s="98" t="str">
        <f>A18</f>
        <v>Saga</v>
      </c>
      <c r="B66" s="104" t="str">
        <f>B18</f>
        <v>019</v>
      </c>
      <c r="C66" s="93" t="s">
        <v>13</v>
      </c>
      <c r="D66" s="94">
        <f>D65+7</f>
        <v>42674</v>
      </c>
      <c r="E66" s="93" t="s">
        <v>17</v>
      </c>
      <c r="F66" s="103">
        <f t="shared" si="4"/>
        <v>42678</v>
      </c>
    </row>
    <row r="67" spans="1:7" ht="15" customHeight="1" x14ac:dyDescent="0.25">
      <c r="A67" s="47" t="s">
        <v>57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7"/>
  <sheetViews>
    <sheetView showGridLines="0" topLeftCell="A10" workbookViewId="0">
      <selection activeCell="C29" sqref="C29:D29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1.140625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42614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52</v>
      </c>
      <c r="B10" s="66" t="s">
        <v>55</v>
      </c>
      <c r="C10" s="13" t="s">
        <v>13</v>
      </c>
      <c r="D10" s="14">
        <v>42611</v>
      </c>
      <c r="E10" s="13" t="s">
        <v>14</v>
      </c>
      <c r="F10" s="15">
        <f>D10+2</f>
        <v>42613</v>
      </c>
      <c r="I10" s="50"/>
      <c r="J10" s="51"/>
      <c r="K10" s="52"/>
    </row>
    <row r="11" spans="1:11" ht="15" customHeight="1" x14ac:dyDescent="0.25">
      <c r="A11" s="58" t="s">
        <v>11</v>
      </c>
      <c r="B11" s="67" t="s">
        <v>63</v>
      </c>
      <c r="C11" s="59" t="s">
        <v>10</v>
      </c>
      <c r="D11" s="60">
        <f>D10+3</f>
        <v>42614</v>
      </c>
      <c r="E11" s="61" t="s">
        <v>12</v>
      </c>
      <c r="F11" s="62">
        <f>D11+2</f>
        <v>42616</v>
      </c>
      <c r="I11" s="50"/>
      <c r="J11" s="51"/>
      <c r="K11" s="52"/>
    </row>
    <row r="12" spans="1:11" ht="15" customHeight="1" x14ac:dyDescent="0.25">
      <c r="A12" s="12" t="s">
        <v>48</v>
      </c>
      <c r="B12" s="74" t="s">
        <v>25</v>
      </c>
      <c r="C12" s="13" t="s">
        <v>9</v>
      </c>
      <c r="D12" s="16">
        <f>D10+7</f>
        <v>42618</v>
      </c>
      <c r="E12" s="13" t="s">
        <v>10</v>
      </c>
      <c r="F12" s="15">
        <f>D12+2</f>
        <v>42620</v>
      </c>
      <c r="I12" s="53"/>
      <c r="J12" s="51"/>
      <c r="K12" s="52"/>
    </row>
    <row r="13" spans="1:11" ht="15" customHeight="1" x14ac:dyDescent="0.25">
      <c r="A13" s="58" t="s">
        <v>11</v>
      </c>
      <c r="B13" s="63">
        <f>B11+1</f>
        <v>406</v>
      </c>
      <c r="C13" s="59" t="s">
        <v>10</v>
      </c>
      <c r="D13" s="64">
        <f>D11+7</f>
        <v>42621</v>
      </c>
      <c r="E13" s="61" t="s">
        <v>12</v>
      </c>
      <c r="F13" s="62">
        <f t="shared" ref="F13:F19" si="0">D13+2</f>
        <v>42623</v>
      </c>
      <c r="I13" s="53"/>
      <c r="J13" s="51"/>
      <c r="K13" s="52"/>
    </row>
    <row r="14" spans="1:11" ht="12.75" customHeight="1" x14ac:dyDescent="0.25">
      <c r="A14" s="12" t="s">
        <v>8</v>
      </c>
      <c r="B14" s="74" t="s">
        <v>66</v>
      </c>
      <c r="C14" s="13" t="s">
        <v>13</v>
      </c>
      <c r="D14" s="16">
        <f>D10+14</f>
        <v>42625</v>
      </c>
      <c r="E14" s="13" t="s">
        <v>14</v>
      </c>
      <c r="F14" s="15">
        <f t="shared" si="0"/>
        <v>42627</v>
      </c>
      <c r="I14" s="53"/>
      <c r="J14" s="51"/>
      <c r="K14" s="52"/>
    </row>
    <row r="15" spans="1:11" ht="15" customHeight="1" x14ac:dyDescent="0.25">
      <c r="A15" s="58" t="s">
        <v>11</v>
      </c>
      <c r="B15" s="63">
        <f>B13+1</f>
        <v>407</v>
      </c>
      <c r="C15" s="59" t="s">
        <v>10</v>
      </c>
      <c r="D15" s="64">
        <f t="shared" ref="D15" si="1">D13+7</f>
        <v>42628</v>
      </c>
      <c r="E15" s="61" t="s">
        <v>12</v>
      </c>
      <c r="F15" s="62">
        <f t="shared" si="0"/>
        <v>42630</v>
      </c>
      <c r="I15" s="53"/>
      <c r="J15" s="51"/>
      <c r="K15" s="52"/>
    </row>
    <row r="16" spans="1:11" ht="15" customHeight="1" x14ac:dyDescent="0.25">
      <c r="A16" s="12" t="s">
        <v>52</v>
      </c>
      <c r="B16" s="75" t="s">
        <v>60</v>
      </c>
      <c r="C16" s="13" t="s">
        <v>13</v>
      </c>
      <c r="D16" s="16">
        <f>D14+7</f>
        <v>42632</v>
      </c>
      <c r="E16" s="13" t="s">
        <v>14</v>
      </c>
      <c r="F16" s="15">
        <f t="shared" si="0"/>
        <v>42634</v>
      </c>
      <c r="I16" s="53"/>
      <c r="J16" s="51"/>
      <c r="K16" s="52"/>
    </row>
    <row r="17" spans="1:11" ht="15" customHeight="1" x14ac:dyDescent="0.25">
      <c r="A17" s="58" t="s">
        <v>11</v>
      </c>
      <c r="B17" s="63">
        <f>B15+1</f>
        <v>408</v>
      </c>
      <c r="C17" s="59" t="s">
        <v>10</v>
      </c>
      <c r="D17" s="64">
        <f>D15+7</f>
        <v>42635</v>
      </c>
      <c r="E17" s="61" t="s">
        <v>12</v>
      </c>
      <c r="F17" s="62">
        <f t="shared" si="0"/>
        <v>42637</v>
      </c>
      <c r="I17" s="53"/>
      <c r="J17" s="51"/>
      <c r="K17" s="52"/>
    </row>
    <row r="18" spans="1:11" ht="15" customHeight="1" x14ac:dyDescent="0.25">
      <c r="A18" s="12" t="s">
        <v>48</v>
      </c>
      <c r="B18" s="74" t="s">
        <v>27</v>
      </c>
      <c r="C18" s="13" t="s">
        <v>13</v>
      </c>
      <c r="D18" s="16">
        <f>D14+14</f>
        <v>42639</v>
      </c>
      <c r="E18" s="13" t="s">
        <v>14</v>
      </c>
      <c r="F18" s="15">
        <f t="shared" si="0"/>
        <v>42641</v>
      </c>
      <c r="I18" s="53"/>
      <c r="J18" s="51"/>
      <c r="K18" s="52"/>
    </row>
    <row r="19" spans="1:11" ht="15" customHeight="1" x14ac:dyDescent="0.25">
      <c r="A19" s="58" t="s">
        <v>11</v>
      </c>
      <c r="B19" s="63">
        <f>B17+1</f>
        <v>409</v>
      </c>
      <c r="C19" s="59" t="s">
        <v>10</v>
      </c>
      <c r="D19" s="64">
        <f>D17+7</f>
        <v>42642</v>
      </c>
      <c r="E19" s="61" t="s">
        <v>12</v>
      </c>
      <c r="F19" s="62">
        <f t="shared" si="0"/>
        <v>42644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ht="7.5" customHeight="1" x14ac:dyDescent="0.25">
      <c r="A26" s="112"/>
      <c r="B26" s="20"/>
      <c r="C26" s="21"/>
      <c r="D26" s="22"/>
      <c r="E26" s="21"/>
      <c r="F26" s="22"/>
    </row>
    <row r="27" spans="1:11" ht="29.25" customHeight="1" x14ac:dyDescent="0.25">
      <c r="A27" s="7"/>
      <c r="B27" s="7"/>
      <c r="C27" s="7"/>
      <c r="D27" s="9"/>
      <c r="E27" s="23"/>
      <c r="F27" s="230"/>
    </row>
    <row r="28" spans="1:11" ht="18.75" customHeight="1" x14ac:dyDescent="0.25">
      <c r="A28" s="232" t="s">
        <v>0</v>
      </c>
      <c r="B28" s="233"/>
      <c r="C28" s="249" t="s">
        <v>15</v>
      </c>
      <c r="D28" s="250"/>
      <c r="E28" s="11"/>
      <c r="F28" s="231"/>
    </row>
    <row r="29" spans="1:11" ht="15" customHeight="1" x14ac:dyDescent="0.25">
      <c r="A29" s="251" t="s">
        <v>2</v>
      </c>
      <c r="B29" s="251" t="s">
        <v>3</v>
      </c>
      <c r="C29" s="253" t="s">
        <v>111</v>
      </c>
      <c r="D29" s="254"/>
      <c r="E29" s="255" t="s">
        <v>16</v>
      </c>
      <c r="F29" s="254"/>
    </row>
    <row r="30" spans="1:11" ht="15" customHeight="1" thickBot="1" x14ac:dyDescent="0.3">
      <c r="A30" s="252"/>
      <c r="B30" s="252"/>
      <c r="C30" s="24" t="s">
        <v>6</v>
      </c>
      <c r="D30" s="25" t="s">
        <v>7</v>
      </c>
      <c r="E30" s="26" t="s">
        <v>6</v>
      </c>
      <c r="F30" s="26" t="s">
        <v>7</v>
      </c>
    </row>
    <row r="31" spans="1:11" ht="15" customHeight="1" thickTop="1" x14ac:dyDescent="0.25">
      <c r="A31" s="95" t="str">
        <f>A10</f>
        <v>Saga</v>
      </c>
      <c r="B31" s="96" t="str">
        <f>B10</f>
        <v>013</v>
      </c>
      <c r="C31" s="69" t="s">
        <v>13</v>
      </c>
      <c r="D31" s="71">
        <f>D10</f>
        <v>42611</v>
      </c>
      <c r="E31" s="70" t="s">
        <v>17</v>
      </c>
      <c r="F31" s="72">
        <f>D31+4</f>
        <v>42615</v>
      </c>
    </row>
    <row r="32" spans="1:11" ht="15" customHeight="1" x14ac:dyDescent="0.25">
      <c r="A32" s="73" t="s">
        <v>8</v>
      </c>
      <c r="B32" s="56" t="s">
        <v>67</v>
      </c>
      <c r="C32" s="55" t="s">
        <v>10</v>
      </c>
      <c r="D32" s="32">
        <f>D11</f>
        <v>42614</v>
      </c>
      <c r="E32" s="54" t="s">
        <v>13</v>
      </c>
      <c r="F32" s="15">
        <f t="shared" ref="F32:F40" si="2">D32+4</f>
        <v>42618</v>
      </c>
    </row>
    <row r="33" spans="1:6" ht="15" customHeight="1" x14ac:dyDescent="0.25">
      <c r="A33" s="115" t="str">
        <f>A12</f>
        <v>Vanquish</v>
      </c>
      <c r="B33" s="78">
        <v>445</v>
      </c>
      <c r="C33" s="28" t="s">
        <v>13</v>
      </c>
      <c r="D33" s="33">
        <f>D31+7</f>
        <v>42618</v>
      </c>
      <c r="E33" s="70" t="s">
        <v>17</v>
      </c>
      <c r="F33" s="30">
        <f>D33+4</f>
        <v>42622</v>
      </c>
    </row>
    <row r="34" spans="1:6" ht="15" customHeight="1" x14ac:dyDescent="0.25">
      <c r="A34" s="73" t="s">
        <v>52</v>
      </c>
      <c r="B34" s="81" t="s">
        <v>58</v>
      </c>
      <c r="C34" s="55" t="str">
        <f>C13</f>
        <v>Thursday</v>
      </c>
      <c r="D34" s="34">
        <f>D32+7</f>
        <v>42621</v>
      </c>
      <c r="E34" s="54" t="s">
        <v>13</v>
      </c>
      <c r="F34" s="15">
        <f t="shared" si="2"/>
        <v>42625</v>
      </c>
    </row>
    <row r="35" spans="1:6" ht="15" customHeight="1" x14ac:dyDescent="0.25">
      <c r="A35" s="27" t="str">
        <f>A14</f>
        <v>Caribe Mariner</v>
      </c>
      <c r="B35" s="78" t="s">
        <v>58</v>
      </c>
      <c r="C35" s="28" t="str">
        <f>C14</f>
        <v>Monday</v>
      </c>
      <c r="D35" s="33">
        <f>D14</f>
        <v>42625</v>
      </c>
      <c r="E35" s="29" t="s">
        <v>17</v>
      </c>
      <c r="F35" s="30">
        <f>D35+4</f>
        <v>42629</v>
      </c>
    </row>
    <row r="36" spans="1:6" ht="15" customHeight="1" x14ac:dyDescent="0.25">
      <c r="A36" s="73" t="s">
        <v>48</v>
      </c>
      <c r="B36" s="91" t="s">
        <v>26</v>
      </c>
      <c r="C36" s="55" t="s">
        <v>10</v>
      </c>
      <c r="D36" s="34">
        <f t="shared" ref="D36:D40" si="3">D34+7</f>
        <v>42628</v>
      </c>
      <c r="E36" s="54" t="s">
        <v>13</v>
      </c>
      <c r="F36" s="15">
        <f t="shared" si="2"/>
        <v>42632</v>
      </c>
    </row>
    <row r="37" spans="1:6" ht="15" customHeight="1" x14ac:dyDescent="0.25">
      <c r="A37" s="27" t="str">
        <f>A16</f>
        <v>Saga</v>
      </c>
      <c r="B37" s="68" t="s">
        <v>27</v>
      </c>
      <c r="C37" s="28" t="s">
        <v>13</v>
      </c>
      <c r="D37" s="33">
        <f>D16</f>
        <v>42632</v>
      </c>
      <c r="E37" s="29" t="s">
        <v>17</v>
      </c>
      <c r="F37" s="30">
        <f>D37+4</f>
        <v>42636</v>
      </c>
    </row>
    <row r="38" spans="1:6" ht="15" customHeight="1" x14ac:dyDescent="0.25">
      <c r="A38" s="73" t="s">
        <v>8</v>
      </c>
      <c r="B38" s="91" t="s">
        <v>68</v>
      </c>
      <c r="C38" s="55" t="s">
        <v>10</v>
      </c>
      <c r="D38" s="34">
        <f t="shared" si="3"/>
        <v>42635</v>
      </c>
      <c r="E38" s="54" t="s">
        <v>13</v>
      </c>
      <c r="F38" s="15">
        <f t="shared" si="2"/>
        <v>42639</v>
      </c>
    </row>
    <row r="39" spans="1:6" ht="15" customHeight="1" x14ac:dyDescent="0.25">
      <c r="A39" s="27" t="str">
        <f>A18</f>
        <v>Vanquish</v>
      </c>
      <c r="B39" s="78">
        <v>447</v>
      </c>
      <c r="C39" s="28" t="s">
        <v>13</v>
      </c>
      <c r="D39" s="33">
        <f>D18</f>
        <v>42639</v>
      </c>
      <c r="E39" s="29" t="s">
        <v>17</v>
      </c>
      <c r="F39" s="30">
        <f>D39+4</f>
        <v>42643</v>
      </c>
    </row>
    <row r="40" spans="1:6" ht="15" customHeight="1" x14ac:dyDescent="0.25">
      <c r="A40" s="73" t="s">
        <v>52</v>
      </c>
      <c r="B40" s="91" t="s">
        <v>62</v>
      </c>
      <c r="C40" s="55" t="s">
        <v>10</v>
      </c>
      <c r="D40" s="34">
        <f t="shared" si="3"/>
        <v>42642</v>
      </c>
      <c r="E40" s="54" t="s">
        <v>13</v>
      </c>
      <c r="F40" s="15">
        <f t="shared" si="2"/>
        <v>42646</v>
      </c>
    </row>
    <row r="41" spans="1:6" ht="15" customHeight="1" x14ac:dyDescent="0.25">
      <c r="A41" s="229" t="s">
        <v>18</v>
      </c>
      <c r="B41" s="229"/>
      <c r="C41" s="229"/>
      <c r="D41" s="229"/>
      <c r="E41" s="229"/>
      <c r="F41" s="2"/>
    </row>
    <row r="42" spans="1:6" ht="15" customHeight="1" x14ac:dyDescent="0.25">
      <c r="A42" s="228" t="s">
        <v>33</v>
      </c>
      <c r="B42" s="228"/>
      <c r="C42" s="228"/>
      <c r="D42" s="228"/>
      <c r="E42" s="228"/>
      <c r="F42" s="2"/>
    </row>
    <row r="43" spans="1:6" ht="7.5" customHeight="1" x14ac:dyDescent="0.25">
      <c r="A43" s="2"/>
      <c r="B43" s="20"/>
      <c r="C43" s="21"/>
      <c r="D43" s="22"/>
      <c r="E43" s="21"/>
      <c r="F43" s="22"/>
    </row>
    <row r="44" spans="1:6" ht="26.25" customHeight="1" x14ac:dyDescent="0.25">
      <c r="A44" s="7"/>
      <c r="B44" s="8"/>
      <c r="C44" s="9"/>
      <c r="D44" s="10"/>
      <c r="E44" s="9"/>
      <c r="F44" s="230"/>
    </row>
    <row r="45" spans="1:6" ht="18.75" customHeight="1" x14ac:dyDescent="0.25">
      <c r="A45" s="232" t="s">
        <v>0</v>
      </c>
      <c r="B45" s="233"/>
      <c r="C45" s="234" t="s">
        <v>19</v>
      </c>
      <c r="D45" s="235"/>
      <c r="E45" s="11"/>
      <c r="F45" s="231"/>
    </row>
    <row r="46" spans="1:6" ht="15" customHeight="1" x14ac:dyDescent="0.25">
      <c r="A46" s="242" t="s">
        <v>2</v>
      </c>
      <c r="B46" s="242" t="s">
        <v>3</v>
      </c>
      <c r="C46" s="245" t="s">
        <v>4</v>
      </c>
      <c r="D46" s="246"/>
      <c r="E46" s="247" t="s">
        <v>20</v>
      </c>
      <c r="F46" s="248"/>
    </row>
    <row r="47" spans="1:6" ht="15" customHeight="1" thickBot="1" x14ac:dyDescent="0.3">
      <c r="A47" s="243"/>
      <c r="B47" s="244"/>
      <c r="C47" s="35" t="s">
        <v>6</v>
      </c>
      <c r="D47" s="35" t="s">
        <v>7</v>
      </c>
      <c r="E47" s="35" t="s">
        <v>6</v>
      </c>
      <c r="F47" s="35" t="s">
        <v>7</v>
      </c>
    </row>
    <row r="48" spans="1:6" ht="15" customHeight="1" thickTop="1" x14ac:dyDescent="0.25">
      <c r="A48" s="12" t="str">
        <f>A32</f>
        <v>Caribe Mariner</v>
      </c>
      <c r="B48" s="83" t="str">
        <f>B32</f>
        <v>445</v>
      </c>
      <c r="C48" s="76" t="s">
        <v>10</v>
      </c>
      <c r="D48" s="32">
        <f>D10+3</f>
        <v>42614</v>
      </c>
      <c r="E48" s="54" t="s">
        <v>9</v>
      </c>
      <c r="F48" s="84">
        <f>D48+5</f>
        <v>42619</v>
      </c>
    </row>
    <row r="49" spans="1:6" ht="15" customHeight="1" x14ac:dyDescent="0.25">
      <c r="A49" s="36" t="str">
        <f>A34</f>
        <v>Saga</v>
      </c>
      <c r="B49" s="82" t="str">
        <f>B34</f>
        <v>014</v>
      </c>
      <c r="C49" s="45" t="s">
        <v>10</v>
      </c>
      <c r="D49" s="37">
        <f>D48+7</f>
        <v>42621</v>
      </c>
      <c r="E49" s="45" t="s">
        <v>9</v>
      </c>
      <c r="F49" s="38">
        <f t="shared" ref="F49:F52" si="4">D49+5</f>
        <v>42626</v>
      </c>
    </row>
    <row r="50" spans="1:6" ht="15" customHeight="1" x14ac:dyDescent="0.25">
      <c r="A50" s="12" t="str">
        <f>A36</f>
        <v>Vanquish</v>
      </c>
      <c r="B50" s="83" t="str">
        <f>B36</f>
        <v>018</v>
      </c>
      <c r="C50" s="76" t="s">
        <v>10</v>
      </c>
      <c r="D50" s="34">
        <f>D49+7</f>
        <v>42628</v>
      </c>
      <c r="E50" s="54" t="s">
        <v>9</v>
      </c>
      <c r="F50" s="84">
        <f t="shared" si="4"/>
        <v>42633</v>
      </c>
    </row>
    <row r="51" spans="1:6" ht="15" customHeight="1" x14ac:dyDescent="0.25">
      <c r="A51" s="36" t="str">
        <f>A38</f>
        <v>Caribe Mariner</v>
      </c>
      <c r="B51" s="82" t="str">
        <f>B38</f>
        <v>447</v>
      </c>
      <c r="C51" s="45" t="s">
        <v>10</v>
      </c>
      <c r="D51" s="37">
        <f>D50+7</f>
        <v>42635</v>
      </c>
      <c r="E51" s="45" t="s">
        <v>9</v>
      </c>
      <c r="F51" s="38">
        <f t="shared" si="4"/>
        <v>42640</v>
      </c>
    </row>
    <row r="52" spans="1:6" ht="12.75" customHeight="1" x14ac:dyDescent="0.25">
      <c r="A52" s="12" t="str">
        <f>A40</f>
        <v>Saga</v>
      </c>
      <c r="B52" s="83" t="str">
        <f>B40</f>
        <v>016</v>
      </c>
      <c r="C52" s="54" t="s">
        <v>10</v>
      </c>
      <c r="D52" s="16">
        <f>D51+7</f>
        <v>42642</v>
      </c>
      <c r="E52" s="54" t="s">
        <v>9</v>
      </c>
      <c r="F52" s="84">
        <f t="shared" si="4"/>
        <v>42647</v>
      </c>
    </row>
    <row r="53" spans="1:6" ht="12.75" customHeight="1" x14ac:dyDescent="0.25">
      <c r="A53" s="229" t="s">
        <v>56</v>
      </c>
      <c r="B53" s="229"/>
      <c r="C53" s="229"/>
      <c r="D53" s="229"/>
      <c r="E53" s="229"/>
      <c r="F53" s="2"/>
    </row>
    <row r="54" spans="1:6" ht="12.75" customHeight="1" x14ac:dyDescent="0.25">
      <c r="A54" s="228" t="s">
        <v>33</v>
      </c>
      <c r="B54" s="228"/>
      <c r="C54" s="228"/>
      <c r="D54" s="228"/>
      <c r="E54" s="228"/>
      <c r="F54" s="2"/>
    </row>
    <row r="55" spans="1:6" ht="7.5" customHeight="1" x14ac:dyDescent="0.25">
      <c r="A55" s="112"/>
      <c r="B55" s="112"/>
      <c r="C55" s="112"/>
      <c r="D55" s="112"/>
      <c r="E55" s="112"/>
      <c r="F55" s="2"/>
    </row>
    <row r="56" spans="1:6" ht="26.25" customHeight="1" x14ac:dyDescent="0.25">
      <c r="A56" s="7"/>
      <c r="B56" s="8"/>
      <c r="C56" s="9"/>
      <c r="D56" s="10"/>
      <c r="E56" s="9"/>
      <c r="F56" s="230"/>
    </row>
    <row r="57" spans="1:6" ht="18.75" customHeight="1" x14ac:dyDescent="0.25">
      <c r="A57" s="232" t="s">
        <v>0</v>
      </c>
      <c r="B57" s="233"/>
      <c r="C57" s="234" t="s">
        <v>21</v>
      </c>
      <c r="D57" s="235"/>
      <c r="E57" s="11"/>
      <c r="F57" s="231"/>
    </row>
    <row r="58" spans="1:6" ht="15" customHeight="1" x14ac:dyDescent="0.25">
      <c r="A58" s="236" t="s">
        <v>2</v>
      </c>
      <c r="B58" s="236" t="s">
        <v>3</v>
      </c>
      <c r="C58" s="238" t="s">
        <v>4</v>
      </c>
      <c r="D58" s="239"/>
      <c r="E58" s="240" t="s">
        <v>22</v>
      </c>
      <c r="F58" s="241"/>
    </row>
    <row r="59" spans="1:6" ht="15" customHeight="1" thickBot="1" x14ac:dyDescent="0.3">
      <c r="A59" s="237"/>
      <c r="B59" s="237"/>
      <c r="C59" s="40" t="s">
        <v>6</v>
      </c>
      <c r="D59" s="40" t="s">
        <v>7</v>
      </c>
      <c r="E59" s="40" t="s">
        <v>6</v>
      </c>
      <c r="F59" s="40" t="s">
        <v>7</v>
      </c>
    </row>
    <row r="60" spans="1:6" ht="15" customHeight="1" thickTop="1" x14ac:dyDescent="0.25">
      <c r="A60" s="85" t="str">
        <f>A10</f>
        <v>Saga</v>
      </c>
      <c r="B60" s="57" t="str">
        <f>B10</f>
        <v>013</v>
      </c>
      <c r="C60" s="39" t="s">
        <v>13</v>
      </c>
      <c r="D60" s="32">
        <f>D10</f>
        <v>42611</v>
      </c>
      <c r="E60" s="13" t="s">
        <v>17</v>
      </c>
      <c r="F60" s="15">
        <f>D60+4</f>
        <v>42615</v>
      </c>
    </row>
    <row r="61" spans="1:6" ht="15" hidden="1" customHeight="1" x14ac:dyDescent="0.25">
      <c r="A61" s="92" t="str">
        <f>A12</f>
        <v>Vanquish</v>
      </c>
      <c r="B61" s="108" t="str">
        <f>B12</f>
        <v>017</v>
      </c>
      <c r="C61" s="93" t="s">
        <v>13</v>
      </c>
      <c r="D61" s="94">
        <f>D12</f>
        <v>42618</v>
      </c>
      <c r="E61" s="93" t="s">
        <v>17</v>
      </c>
      <c r="F61" s="84">
        <f>D61+4</f>
        <v>42622</v>
      </c>
    </row>
    <row r="62" spans="1:6" ht="15" customHeight="1" x14ac:dyDescent="0.25">
      <c r="A62" s="86" t="str">
        <f>A14</f>
        <v>Caribe Mariner</v>
      </c>
      <c r="B62" s="97" t="str">
        <f>B14</f>
        <v>446</v>
      </c>
      <c r="C62" s="87" t="s">
        <v>13</v>
      </c>
      <c r="D62" s="88">
        <f>D61+7</f>
        <v>42625</v>
      </c>
      <c r="E62" s="89" t="s">
        <v>17</v>
      </c>
      <c r="F62" s="90">
        <f t="shared" ref="F62:F64" si="5">D62+4</f>
        <v>42629</v>
      </c>
    </row>
    <row r="63" spans="1:6" ht="15" hidden="1" customHeight="1" x14ac:dyDescent="0.25">
      <c r="A63" s="92" t="str">
        <f>A16</f>
        <v>Saga</v>
      </c>
      <c r="B63" s="110" t="str">
        <f>B16</f>
        <v>015</v>
      </c>
      <c r="C63" s="93" t="s">
        <v>13</v>
      </c>
      <c r="D63" s="94">
        <f>D16</f>
        <v>42632</v>
      </c>
      <c r="E63" s="93" t="s">
        <v>17</v>
      </c>
      <c r="F63" s="103">
        <f t="shared" si="5"/>
        <v>42636</v>
      </c>
    </row>
    <row r="64" spans="1:6" ht="15" customHeight="1" x14ac:dyDescent="0.25">
      <c r="A64" s="98" t="str">
        <f>A18</f>
        <v>Vanquish</v>
      </c>
      <c r="B64" s="104" t="str">
        <f>B18</f>
        <v>019</v>
      </c>
      <c r="C64" s="93" t="s">
        <v>13</v>
      </c>
      <c r="D64" s="94">
        <f>D63+7</f>
        <v>42639</v>
      </c>
      <c r="E64" s="93" t="s">
        <v>17</v>
      </c>
      <c r="F64" s="103">
        <f t="shared" si="5"/>
        <v>42643</v>
      </c>
    </row>
    <row r="65" spans="1:7" ht="15" customHeight="1" x14ac:dyDescent="0.25">
      <c r="A65" s="47" t="s">
        <v>57</v>
      </c>
      <c r="B65" s="47"/>
      <c r="C65" s="47"/>
      <c r="D65" s="46"/>
      <c r="E65" s="46"/>
      <c r="F65" s="46"/>
      <c r="G65" s="48"/>
    </row>
    <row r="66" spans="1:7" x14ac:dyDescent="0.25">
      <c r="A66" s="228" t="s">
        <v>33</v>
      </c>
      <c r="B66" s="228"/>
      <c r="C66" s="228"/>
      <c r="D66" s="228"/>
      <c r="E66" s="228"/>
      <c r="F66" s="49"/>
    </row>
    <row r="67" spans="1:7" ht="12.75" customHeight="1" x14ac:dyDescent="0.25">
      <c r="A67" s="17"/>
      <c r="B67" s="41"/>
      <c r="C67" s="18"/>
      <c r="D67" s="42"/>
      <c r="E67" s="18"/>
      <c r="F67" s="19"/>
    </row>
  </sheetData>
  <mergeCells count="35">
    <mergeCell ref="A66:E66"/>
    <mergeCell ref="A53:E53"/>
    <mergeCell ref="A54:E54"/>
    <mergeCell ref="F56:F57"/>
    <mergeCell ref="A57:B57"/>
    <mergeCell ref="C57:D57"/>
    <mergeCell ref="A58:A59"/>
    <mergeCell ref="B58:B59"/>
    <mergeCell ref="C58:D58"/>
    <mergeCell ref="E58:F58"/>
    <mergeCell ref="A46:A47"/>
    <mergeCell ref="B46:B47"/>
    <mergeCell ref="C46:D46"/>
    <mergeCell ref="E46:F46"/>
    <mergeCell ref="F27:F28"/>
    <mergeCell ref="A28:B28"/>
    <mergeCell ref="C28:D28"/>
    <mergeCell ref="A29:A30"/>
    <mergeCell ref="B29:B30"/>
    <mergeCell ref="C29:D29"/>
    <mergeCell ref="E29:F29"/>
    <mergeCell ref="A41:E41"/>
    <mergeCell ref="A42:E42"/>
    <mergeCell ref="F44:F45"/>
    <mergeCell ref="A45:B45"/>
    <mergeCell ref="C45:D45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7"/>
  <sheetViews>
    <sheetView showGridLines="0" topLeftCell="A10" workbookViewId="0">
      <selection activeCell="C29" sqref="C29:D29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1.140625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42583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8</v>
      </c>
      <c r="B10" s="66" t="s">
        <v>61</v>
      </c>
      <c r="C10" s="13" t="s">
        <v>13</v>
      </c>
      <c r="D10" s="14">
        <v>42583</v>
      </c>
      <c r="E10" s="13" t="s">
        <v>14</v>
      </c>
      <c r="F10" s="15">
        <f>D10+2</f>
        <v>42585</v>
      </c>
      <c r="I10" s="50"/>
      <c r="J10" s="51"/>
      <c r="K10" s="52"/>
    </row>
    <row r="11" spans="1:11" ht="15" customHeight="1" x14ac:dyDescent="0.25">
      <c r="A11" s="58" t="s">
        <v>11</v>
      </c>
      <c r="B11" s="67" t="s">
        <v>59</v>
      </c>
      <c r="C11" s="59" t="s">
        <v>10</v>
      </c>
      <c r="D11" s="60">
        <f>D10+3</f>
        <v>42586</v>
      </c>
      <c r="E11" s="61" t="s">
        <v>12</v>
      </c>
      <c r="F11" s="62">
        <f>D11+2</f>
        <v>42588</v>
      </c>
      <c r="I11" s="50"/>
      <c r="J11" s="51"/>
      <c r="K11" s="52"/>
    </row>
    <row r="12" spans="1:11" ht="15" customHeight="1" x14ac:dyDescent="0.25">
      <c r="A12" s="12" t="s">
        <v>52</v>
      </c>
      <c r="B12" s="74" t="s">
        <v>53</v>
      </c>
      <c r="C12" s="13" t="s">
        <v>9</v>
      </c>
      <c r="D12" s="16">
        <f>D10+7</f>
        <v>42590</v>
      </c>
      <c r="E12" s="13" t="s">
        <v>10</v>
      </c>
      <c r="F12" s="15">
        <f>D12+2</f>
        <v>42592</v>
      </c>
      <c r="I12" s="53"/>
      <c r="J12" s="51"/>
      <c r="K12" s="52"/>
    </row>
    <row r="13" spans="1:11" ht="15" customHeight="1" x14ac:dyDescent="0.25">
      <c r="A13" s="58" t="s">
        <v>11</v>
      </c>
      <c r="B13" s="63">
        <f>B11+1</f>
        <v>402</v>
      </c>
      <c r="C13" s="59" t="s">
        <v>10</v>
      </c>
      <c r="D13" s="64">
        <f>D11+7</f>
        <v>42593</v>
      </c>
      <c r="E13" s="61" t="s">
        <v>12</v>
      </c>
      <c r="F13" s="62">
        <f t="shared" ref="F13:F19" si="0">D13+2</f>
        <v>42595</v>
      </c>
      <c r="I13" s="53"/>
      <c r="J13" s="51"/>
      <c r="K13" s="52"/>
    </row>
    <row r="14" spans="1:11" ht="12.75" customHeight="1" x14ac:dyDescent="0.25">
      <c r="A14" s="12" t="s">
        <v>48</v>
      </c>
      <c r="B14" s="74" t="s">
        <v>60</v>
      </c>
      <c r="C14" s="13" t="s">
        <v>13</v>
      </c>
      <c r="D14" s="16">
        <f>D10+14</f>
        <v>42597</v>
      </c>
      <c r="E14" s="13" t="s">
        <v>14</v>
      </c>
      <c r="F14" s="15">
        <f t="shared" si="0"/>
        <v>42599</v>
      </c>
      <c r="I14" s="53"/>
      <c r="J14" s="51"/>
      <c r="K14" s="52"/>
    </row>
    <row r="15" spans="1:11" ht="15" customHeight="1" x14ac:dyDescent="0.25">
      <c r="A15" s="58" t="s">
        <v>11</v>
      </c>
      <c r="B15" s="63">
        <f>B13+1</f>
        <v>403</v>
      </c>
      <c r="C15" s="59" t="s">
        <v>10</v>
      </c>
      <c r="D15" s="64">
        <f t="shared" ref="D15" si="1">D13+7</f>
        <v>42600</v>
      </c>
      <c r="E15" s="61" t="s">
        <v>12</v>
      </c>
      <c r="F15" s="62">
        <f t="shared" si="0"/>
        <v>42602</v>
      </c>
      <c r="I15" s="53"/>
      <c r="J15" s="51"/>
      <c r="K15" s="52"/>
    </row>
    <row r="16" spans="1:11" ht="15" customHeight="1" x14ac:dyDescent="0.25">
      <c r="A16" s="12" t="s">
        <v>8</v>
      </c>
      <c r="B16" s="75">
        <v>444</v>
      </c>
      <c r="C16" s="13" t="s">
        <v>13</v>
      </c>
      <c r="D16" s="16">
        <f>D14+7</f>
        <v>42604</v>
      </c>
      <c r="E16" s="13" t="s">
        <v>14</v>
      </c>
      <c r="F16" s="15">
        <f t="shared" si="0"/>
        <v>42606</v>
      </c>
      <c r="I16" s="53"/>
      <c r="J16" s="51"/>
      <c r="K16" s="52"/>
    </row>
    <row r="17" spans="1:11" ht="15" customHeight="1" x14ac:dyDescent="0.25">
      <c r="A17" s="58" t="s">
        <v>11</v>
      </c>
      <c r="B17" s="63">
        <f>B15+1</f>
        <v>404</v>
      </c>
      <c r="C17" s="59" t="s">
        <v>10</v>
      </c>
      <c r="D17" s="64">
        <f>D15+7</f>
        <v>42607</v>
      </c>
      <c r="E17" s="61" t="s">
        <v>12</v>
      </c>
      <c r="F17" s="62">
        <f t="shared" si="0"/>
        <v>42609</v>
      </c>
      <c r="I17" s="53"/>
      <c r="J17" s="51"/>
      <c r="K17" s="52"/>
    </row>
    <row r="18" spans="1:11" ht="15" customHeight="1" x14ac:dyDescent="0.25">
      <c r="A18" s="12" t="s">
        <v>52</v>
      </c>
      <c r="B18" s="74" t="s">
        <v>55</v>
      </c>
      <c r="C18" s="13" t="s">
        <v>13</v>
      </c>
      <c r="D18" s="16">
        <f>D14+14</f>
        <v>42611</v>
      </c>
      <c r="E18" s="13" t="s">
        <v>14</v>
      </c>
      <c r="F18" s="15">
        <f t="shared" si="0"/>
        <v>42613</v>
      </c>
      <c r="I18" s="53"/>
      <c r="J18" s="51"/>
      <c r="K18" s="52"/>
    </row>
    <row r="19" spans="1:11" ht="15" customHeight="1" x14ac:dyDescent="0.25">
      <c r="A19" s="58" t="s">
        <v>11</v>
      </c>
      <c r="B19" s="63">
        <f>B17+1</f>
        <v>405</v>
      </c>
      <c r="C19" s="59" t="s">
        <v>10</v>
      </c>
      <c r="D19" s="64">
        <f>D17+7</f>
        <v>42614</v>
      </c>
      <c r="E19" s="61" t="s">
        <v>12</v>
      </c>
      <c r="F19" s="62">
        <f t="shared" si="0"/>
        <v>42616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ht="7.5" customHeight="1" x14ac:dyDescent="0.25">
      <c r="A26" s="111"/>
      <c r="B26" s="20"/>
      <c r="C26" s="21"/>
      <c r="D26" s="22"/>
      <c r="E26" s="21"/>
      <c r="F26" s="22"/>
    </row>
    <row r="27" spans="1:11" ht="29.25" customHeight="1" x14ac:dyDescent="0.25">
      <c r="A27" s="7"/>
      <c r="B27" s="7"/>
      <c r="C27" s="7"/>
      <c r="D27" s="9"/>
      <c r="E27" s="23"/>
      <c r="F27" s="230"/>
    </row>
    <row r="28" spans="1:11" ht="18.75" customHeight="1" x14ac:dyDescent="0.25">
      <c r="A28" s="232" t="s">
        <v>0</v>
      </c>
      <c r="B28" s="233"/>
      <c r="C28" s="249" t="s">
        <v>15</v>
      </c>
      <c r="D28" s="250"/>
      <c r="E28" s="11"/>
      <c r="F28" s="231"/>
    </row>
    <row r="29" spans="1:11" ht="15" customHeight="1" x14ac:dyDescent="0.25">
      <c r="A29" s="251" t="s">
        <v>2</v>
      </c>
      <c r="B29" s="251" t="s">
        <v>3</v>
      </c>
      <c r="C29" s="253" t="s">
        <v>111</v>
      </c>
      <c r="D29" s="254"/>
      <c r="E29" s="255" t="s">
        <v>16</v>
      </c>
      <c r="F29" s="254"/>
    </row>
    <row r="30" spans="1:11" ht="15" customHeight="1" thickBot="1" x14ac:dyDescent="0.3">
      <c r="A30" s="252"/>
      <c r="B30" s="252"/>
      <c r="C30" s="24" t="s">
        <v>6</v>
      </c>
      <c r="D30" s="25" t="s">
        <v>7</v>
      </c>
      <c r="E30" s="26" t="s">
        <v>6</v>
      </c>
      <c r="F30" s="26" t="s">
        <v>7</v>
      </c>
    </row>
    <row r="31" spans="1:11" ht="15" customHeight="1" thickTop="1" x14ac:dyDescent="0.25">
      <c r="A31" s="95" t="str">
        <f>A10</f>
        <v>Caribe Mariner</v>
      </c>
      <c r="B31" s="96" t="str">
        <f>B10</f>
        <v>442</v>
      </c>
      <c r="C31" s="69" t="s">
        <v>13</v>
      </c>
      <c r="D31" s="71">
        <f>D10</f>
        <v>42583</v>
      </c>
      <c r="E31" s="70" t="s">
        <v>17</v>
      </c>
      <c r="F31" s="72">
        <f>D31+4</f>
        <v>42587</v>
      </c>
    </row>
    <row r="32" spans="1:11" ht="15" customHeight="1" x14ac:dyDescent="0.25">
      <c r="A32" s="73" t="s">
        <v>48</v>
      </c>
      <c r="B32" s="56" t="s">
        <v>58</v>
      </c>
      <c r="C32" s="55" t="s">
        <v>10</v>
      </c>
      <c r="D32" s="32">
        <f>D11</f>
        <v>42586</v>
      </c>
      <c r="E32" s="54" t="s">
        <v>13</v>
      </c>
      <c r="F32" s="15">
        <f t="shared" ref="F32:F40" si="2">D32+4</f>
        <v>42590</v>
      </c>
    </row>
    <row r="33" spans="1:6" ht="15" customHeight="1" x14ac:dyDescent="0.25">
      <c r="A33" s="27" t="str">
        <f>A12</f>
        <v>Saga</v>
      </c>
      <c r="B33" s="78" t="str">
        <f>B12</f>
        <v>011</v>
      </c>
      <c r="C33" s="28" t="s">
        <v>13</v>
      </c>
      <c r="D33" s="33">
        <f>D31+7</f>
        <v>42590</v>
      </c>
      <c r="E33" s="70" t="s">
        <v>17</v>
      </c>
      <c r="F33" s="30">
        <f>D33+4</f>
        <v>42594</v>
      </c>
    </row>
    <row r="34" spans="1:6" ht="15" customHeight="1" x14ac:dyDescent="0.25">
      <c r="A34" s="73" t="s">
        <v>8</v>
      </c>
      <c r="B34" s="81">
        <v>443</v>
      </c>
      <c r="C34" s="55" t="str">
        <f>C13</f>
        <v>Thursday</v>
      </c>
      <c r="D34" s="34">
        <f>D32+7</f>
        <v>42593</v>
      </c>
      <c r="E34" s="54" t="s">
        <v>13</v>
      </c>
      <c r="F34" s="15">
        <f t="shared" si="2"/>
        <v>42597</v>
      </c>
    </row>
    <row r="35" spans="1:6" ht="15" customHeight="1" x14ac:dyDescent="0.25">
      <c r="A35" s="27" t="str">
        <f>A14</f>
        <v>Vanquish</v>
      </c>
      <c r="B35" s="78" t="str">
        <f>B14</f>
        <v>015</v>
      </c>
      <c r="C35" s="28" t="str">
        <f>C14</f>
        <v>Monday</v>
      </c>
      <c r="D35" s="33">
        <f>D14</f>
        <v>42597</v>
      </c>
      <c r="E35" s="29" t="s">
        <v>17</v>
      </c>
      <c r="F35" s="30">
        <f>D35+4</f>
        <v>42601</v>
      </c>
    </row>
    <row r="36" spans="1:6" ht="15" customHeight="1" x14ac:dyDescent="0.25">
      <c r="A36" s="73" t="s">
        <v>69</v>
      </c>
      <c r="B36" s="91" t="s">
        <v>54</v>
      </c>
      <c r="C36" s="55" t="s">
        <v>24</v>
      </c>
      <c r="D36" s="34">
        <v>42602</v>
      </c>
      <c r="E36" s="54" t="s">
        <v>9</v>
      </c>
      <c r="F36" s="15">
        <f>D36+3</f>
        <v>42605</v>
      </c>
    </row>
    <row r="37" spans="1:6" ht="15" customHeight="1" x14ac:dyDescent="0.25">
      <c r="A37" s="27" t="str">
        <f>A16</f>
        <v>Caribe Mariner</v>
      </c>
      <c r="B37" s="68">
        <f>B16</f>
        <v>444</v>
      </c>
      <c r="C37" s="28" t="s">
        <v>13</v>
      </c>
      <c r="D37" s="33">
        <f>D16</f>
        <v>42604</v>
      </c>
      <c r="E37" s="29" t="s">
        <v>17</v>
      </c>
      <c r="F37" s="30">
        <f>D37+4</f>
        <v>42608</v>
      </c>
    </row>
    <row r="38" spans="1:6" ht="15" customHeight="1" x14ac:dyDescent="0.25">
      <c r="A38" s="73" t="s">
        <v>48</v>
      </c>
      <c r="B38" s="81" t="s">
        <v>62</v>
      </c>
      <c r="C38" s="55" t="s">
        <v>10</v>
      </c>
      <c r="D38" s="34">
        <f>D34+14</f>
        <v>42607</v>
      </c>
      <c r="E38" s="54" t="s">
        <v>13</v>
      </c>
      <c r="F38" s="15">
        <f t="shared" si="2"/>
        <v>42611</v>
      </c>
    </row>
    <row r="39" spans="1:6" ht="15" customHeight="1" x14ac:dyDescent="0.25">
      <c r="A39" s="27" t="str">
        <f>A18</f>
        <v>Saga</v>
      </c>
      <c r="B39" s="78" t="str">
        <f>B18</f>
        <v>013</v>
      </c>
      <c r="C39" s="28" t="s">
        <v>13</v>
      </c>
      <c r="D39" s="33">
        <f>D18</f>
        <v>42611</v>
      </c>
      <c r="E39" s="29" t="s">
        <v>17</v>
      </c>
      <c r="F39" s="30">
        <f>D39+4</f>
        <v>42615</v>
      </c>
    </row>
    <row r="40" spans="1:6" ht="15" customHeight="1" x14ac:dyDescent="0.25">
      <c r="A40" s="73" t="s">
        <v>8</v>
      </c>
      <c r="B40" s="114">
        <v>445</v>
      </c>
      <c r="C40" s="55" t="s">
        <v>10</v>
      </c>
      <c r="D40" s="34">
        <f t="shared" ref="D40" si="3">D38+7</f>
        <v>42614</v>
      </c>
      <c r="E40" s="54" t="s">
        <v>13</v>
      </c>
      <c r="F40" s="15">
        <f t="shared" si="2"/>
        <v>42618</v>
      </c>
    </row>
    <row r="41" spans="1:6" ht="15" customHeight="1" x14ac:dyDescent="0.25">
      <c r="A41" s="229" t="s">
        <v>18</v>
      </c>
      <c r="B41" s="229"/>
      <c r="C41" s="229"/>
      <c r="D41" s="229"/>
      <c r="E41" s="229"/>
      <c r="F41" s="2"/>
    </row>
    <row r="42" spans="1:6" ht="15" customHeight="1" x14ac:dyDescent="0.25">
      <c r="A42" s="228" t="s">
        <v>33</v>
      </c>
      <c r="B42" s="228"/>
      <c r="C42" s="228"/>
      <c r="D42" s="228"/>
      <c r="E42" s="228"/>
      <c r="F42" s="2"/>
    </row>
    <row r="43" spans="1:6" ht="7.5" customHeight="1" x14ac:dyDescent="0.25">
      <c r="A43" s="2"/>
      <c r="B43" s="20"/>
      <c r="C43" s="21"/>
      <c r="D43" s="22"/>
      <c r="E43" s="21"/>
      <c r="F43" s="22"/>
    </row>
    <row r="44" spans="1:6" ht="26.25" customHeight="1" x14ac:dyDescent="0.25">
      <c r="A44" s="7"/>
      <c r="B44" s="8"/>
      <c r="C44" s="9"/>
      <c r="D44" s="10"/>
      <c r="E44" s="9"/>
      <c r="F44" s="230"/>
    </row>
    <row r="45" spans="1:6" ht="18.75" customHeight="1" x14ac:dyDescent="0.25">
      <c r="A45" s="232" t="s">
        <v>0</v>
      </c>
      <c r="B45" s="233"/>
      <c r="C45" s="234" t="s">
        <v>19</v>
      </c>
      <c r="D45" s="235"/>
      <c r="E45" s="11"/>
      <c r="F45" s="231"/>
    </row>
    <row r="46" spans="1:6" ht="15" customHeight="1" x14ac:dyDescent="0.25">
      <c r="A46" s="242" t="s">
        <v>2</v>
      </c>
      <c r="B46" s="242" t="s">
        <v>3</v>
      </c>
      <c r="C46" s="245" t="s">
        <v>4</v>
      </c>
      <c r="D46" s="246"/>
      <c r="E46" s="247" t="s">
        <v>20</v>
      </c>
      <c r="F46" s="248"/>
    </row>
    <row r="47" spans="1:6" ht="15" customHeight="1" thickBot="1" x14ac:dyDescent="0.3">
      <c r="A47" s="243"/>
      <c r="B47" s="244"/>
      <c r="C47" s="35" t="s">
        <v>6</v>
      </c>
      <c r="D47" s="35" t="s">
        <v>7</v>
      </c>
      <c r="E47" s="35" t="s">
        <v>6</v>
      </c>
      <c r="F47" s="35" t="s">
        <v>7</v>
      </c>
    </row>
    <row r="48" spans="1:6" ht="15" customHeight="1" thickTop="1" x14ac:dyDescent="0.25">
      <c r="A48" s="12" t="str">
        <f>A32</f>
        <v>Vanquish</v>
      </c>
      <c r="B48" s="83" t="str">
        <f>B32</f>
        <v>014</v>
      </c>
      <c r="C48" s="76" t="s">
        <v>10</v>
      </c>
      <c r="D48" s="32">
        <f>D10+3</f>
        <v>42586</v>
      </c>
      <c r="E48" s="54" t="s">
        <v>9</v>
      </c>
      <c r="F48" s="84">
        <f>D48+5</f>
        <v>42591</v>
      </c>
    </row>
    <row r="49" spans="1:6" ht="15" customHeight="1" x14ac:dyDescent="0.25">
      <c r="A49" s="36" t="str">
        <f>A34</f>
        <v>Caribe Mariner</v>
      </c>
      <c r="B49" s="82">
        <f>B34</f>
        <v>443</v>
      </c>
      <c r="C49" s="45" t="s">
        <v>10</v>
      </c>
      <c r="D49" s="37">
        <f>D48+7</f>
        <v>42593</v>
      </c>
      <c r="E49" s="45" t="s">
        <v>9</v>
      </c>
      <c r="F49" s="38">
        <f t="shared" ref="F49:F52" si="4">D49+5</f>
        <v>42598</v>
      </c>
    </row>
    <row r="50" spans="1:6" ht="15" customHeight="1" x14ac:dyDescent="0.25">
      <c r="A50" s="12" t="str">
        <f>A36</f>
        <v>Saga * Late departure</v>
      </c>
      <c r="B50" s="83" t="str">
        <f>B36</f>
        <v>012</v>
      </c>
      <c r="C50" s="76" t="str">
        <f>C36</f>
        <v>Saturday</v>
      </c>
      <c r="D50" s="34">
        <f>D36</f>
        <v>42602</v>
      </c>
      <c r="E50" s="54" t="s">
        <v>10</v>
      </c>
      <c r="F50" s="84">
        <f>D50+5</f>
        <v>42607</v>
      </c>
    </row>
    <row r="51" spans="1:6" ht="15" customHeight="1" x14ac:dyDescent="0.25">
      <c r="A51" s="36" t="str">
        <f>A38</f>
        <v>Vanquish</v>
      </c>
      <c r="B51" s="82" t="str">
        <f>B38</f>
        <v>016</v>
      </c>
      <c r="C51" s="45" t="s">
        <v>10</v>
      </c>
      <c r="D51" s="37">
        <f>D38</f>
        <v>42607</v>
      </c>
      <c r="E51" s="45" t="s">
        <v>9</v>
      </c>
      <c r="F51" s="38">
        <f t="shared" si="4"/>
        <v>42612</v>
      </c>
    </row>
    <row r="52" spans="1:6" ht="12.75" customHeight="1" x14ac:dyDescent="0.25">
      <c r="A52" s="12" t="str">
        <f>A40</f>
        <v>Caribe Mariner</v>
      </c>
      <c r="B52" s="83">
        <f>B40</f>
        <v>445</v>
      </c>
      <c r="C52" s="54" t="s">
        <v>10</v>
      </c>
      <c r="D52" s="16">
        <f>D51+7</f>
        <v>42614</v>
      </c>
      <c r="E52" s="54" t="s">
        <v>9</v>
      </c>
      <c r="F52" s="84">
        <f t="shared" si="4"/>
        <v>42619</v>
      </c>
    </row>
    <row r="53" spans="1:6" ht="12.75" customHeight="1" x14ac:dyDescent="0.25">
      <c r="A53" s="229" t="s">
        <v>56</v>
      </c>
      <c r="B53" s="229"/>
      <c r="C53" s="229"/>
      <c r="D53" s="229"/>
      <c r="E53" s="229"/>
      <c r="F53" s="2"/>
    </row>
    <row r="54" spans="1:6" ht="12.75" customHeight="1" x14ac:dyDescent="0.25">
      <c r="A54" s="228" t="s">
        <v>33</v>
      </c>
      <c r="B54" s="228"/>
      <c r="C54" s="228"/>
      <c r="D54" s="228"/>
      <c r="E54" s="228"/>
      <c r="F54" s="2"/>
    </row>
    <row r="55" spans="1:6" ht="7.5" customHeight="1" x14ac:dyDescent="0.25">
      <c r="A55" s="111"/>
      <c r="B55" s="111"/>
      <c r="C55" s="111"/>
      <c r="D55" s="111"/>
      <c r="E55" s="111"/>
      <c r="F55" s="2"/>
    </row>
    <row r="56" spans="1:6" ht="26.25" customHeight="1" x14ac:dyDescent="0.25">
      <c r="A56" s="7"/>
      <c r="B56" s="8"/>
      <c r="C56" s="9"/>
      <c r="D56" s="10"/>
      <c r="E56" s="9"/>
      <c r="F56" s="230"/>
    </row>
    <row r="57" spans="1:6" ht="18.75" customHeight="1" x14ac:dyDescent="0.25">
      <c r="A57" s="232" t="s">
        <v>0</v>
      </c>
      <c r="B57" s="233"/>
      <c r="C57" s="234" t="s">
        <v>21</v>
      </c>
      <c r="D57" s="235"/>
      <c r="E57" s="11"/>
      <c r="F57" s="231"/>
    </row>
    <row r="58" spans="1:6" ht="15" customHeight="1" x14ac:dyDescent="0.25">
      <c r="A58" s="236" t="s">
        <v>2</v>
      </c>
      <c r="B58" s="236" t="s">
        <v>3</v>
      </c>
      <c r="C58" s="238" t="s">
        <v>4</v>
      </c>
      <c r="D58" s="239"/>
      <c r="E58" s="240" t="s">
        <v>22</v>
      </c>
      <c r="F58" s="241"/>
    </row>
    <row r="59" spans="1:6" ht="15" customHeight="1" thickBot="1" x14ac:dyDescent="0.3">
      <c r="A59" s="237"/>
      <c r="B59" s="237"/>
      <c r="C59" s="40" t="s">
        <v>6</v>
      </c>
      <c r="D59" s="40" t="s">
        <v>7</v>
      </c>
      <c r="E59" s="40" t="s">
        <v>6</v>
      </c>
      <c r="F59" s="40" t="s">
        <v>7</v>
      </c>
    </row>
    <row r="60" spans="1:6" ht="15" customHeight="1" thickTop="1" x14ac:dyDescent="0.25">
      <c r="A60" s="85" t="str">
        <f>A10</f>
        <v>Caribe Mariner</v>
      </c>
      <c r="B60" s="57" t="str">
        <f>B10</f>
        <v>442</v>
      </c>
      <c r="C60" s="39" t="s">
        <v>13</v>
      </c>
      <c r="D60" s="32">
        <f>D10</f>
        <v>42583</v>
      </c>
      <c r="E60" s="13" t="s">
        <v>17</v>
      </c>
      <c r="F60" s="15">
        <f>D60+4</f>
        <v>42587</v>
      </c>
    </row>
    <row r="61" spans="1:6" ht="15" hidden="1" customHeight="1" x14ac:dyDescent="0.25">
      <c r="A61" s="92" t="str">
        <f>A12</f>
        <v>Saga</v>
      </c>
      <c r="B61" s="108" t="str">
        <f>B12</f>
        <v>011</v>
      </c>
      <c r="C61" s="93" t="s">
        <v>13</v>
      </c>
      <c r="D61" s="94">
        <f>D12</f>
        <v>42590</v>
      </c>
      <c r="E61" s="93" t="s">
        <v>17</v>
      </c>
      <c r="F61" s="84">
        <f>D61+4</f>
        <v>42594</v>
      </c>
    </row>
    <row r="62" spans="1:6" ht="15" customHeight="1" x14ac:dyDescent="0.25">
      <c r="A62" s="86" t="str">
        <f>A14</f>
        <v>Vanquish</v>
      </c>
      <c r="B62" s="97" t="str">
        <f>B14</f>
        <v>015</v>
      </c>
      <c r="C62" s="87" t="s">
        <v>13</v>
      </c>
      <c r="D62" s="88">
        <f>D61+7</f>
        <v>42597</v>
      </c>
      <c r="E62" s="89" t="s">
        <v>17</v>
      </c>
      <c r="F62" s="90">
        <f t="shared" ref="F62:F64" si="5">D62+4</f>
        <v>42601</v>
      </c>
    </row>
    <row r="63" spans="1:6" ht="15" hidden="1" customHeight="1" x14ac:dyDescent="0.25">
      <c r="A63" s="92" t="str">
        <f>A16</f>
        <v>Caribe Mariner</v>
      </c>
      <c r="B63" s="110">
        <f>B16</f>
        <v>444</v>
      </c>
      <c r="C63" s="93" t="s">
        <v>13</v>
      </c>
      <c r="D63" s="94">
        <f>D16</f>
        <v>42604</v>
      </c>
      <c r="E63" s="93" t="s">
        <v>17</v>
      </c>
      <c r="F63" s="103">
        <f t="shared" si="5"/>
        <v>42608</v>
      </c>
    </row>
    <row r="64" spans="1:6" ht="15" customHeight="1" x14ac:dyDescent="0.25">
      <c r="A64" s="98" t="str">
        <f>A18</f>
        <v>Saga</v>
      </c>
      <c r="B64" s="104" t="str">
        <f>B18</f>
        <v>013</v>
      </c>
      <c r="C64" s="93" t="s">
        <v>13</v>
      </c>
      <c r="D64" s="94">
        <f>D63+7</f>
        <v>42611</v>
      </c>
      <c r="E64" s="93" t="s">
        <v>17</v>
      </c>
      <c r="F64" s="103">
        <f t="shared" si="5"/>
        <v>42615</v>
      </c>
    </row>
    <row r="65" spans="1:7" ht="15" customHeight="1" x14ac:dyDescent="0.25">
      <c r="A65" s="47" t="s">
        <v>57</v>
      </c>
      <c r="B65" s="47"/>
      <c r="C65" s="47"/>
      <c r="D65" s="46"/>
      <c r="E65" s="46"/>
      <c r="F65" s="46"/>
      <c r="G65" s="48"/>
    </row>
    <row r="66" spans="1:7" x14ac:dyDescent="0.25">
      <c r="A66" s="228" t="s">
        <v>33</v>
      </c>
      <c r="B66" s="228"/>
      <c r="C66" s="228"/>
      <c r="D66" s="228"/>
      <c r="E66" s="228"/>
      <c r="F66" s="49"/>
    </row>
    <row r="67" spans="1:7" ht="12.75" customHeight="1" x14ac:dyDescent="0.25">
      <c r="A67" s="17"/>
      <c r="B67" s="41"/>
      <c r="C67" s="18"/>
      <c r="D67" s="42"/>
      <c r="E67" s="18"/>
      <c r="F67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6:A47"/>
    <mergeCell ref="B46:B47"/>
    <mergeCell ref="C46:D46"/>
    <mergeCell ref="E46:F46"/>
    <mergeCell ref="F27:F28"/>
    <mergeCell ref="A28:B28"/>
    <mergeCell ref="C28:D28"/>
    <mergeCell ref="A29:A30"/>
    <mergeCell ref="B29:B30"/>
    <mergeCell ref="C29:D29"/>
    <mergeCell ref="E29:F29"/>
    <mergeCell ref="A41:E41"/>
    <mergeCell ref="A42:E42"/>
    <mergeCell ref="F44:F45"/>
    <mergeCell ref="A45:B45"/>
    <mergeCell ref="C45:D45"/>
    <mergeCell ref="A66:E66"/>
    <mergeCell ref="A53:E53"/>
    <mergeCell ref="A54:E54"/>
    <mergeCell ref="F56:F57"/>
    <mergeCell ref="A57:B57"/>
    <mergeCell ref="C57:D57"/>
    <mergeCell ref="A58:A59"/>
    <mergeCell ref="B58:B59"/>
    <mergeCell ref="C58:D58"/>
    <mergeCell ref="E58:F58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A67" sqref="A67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2.85546875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43070</v>
      </c>
      <c r="B1" s="262"/>
      <c r="C1" s="262"/>
      <c r="D1" s="262"/>
      <c r="E1" s="262"/>
      <c r="F1" s="262"/>
    </row>
    <row r="2" spans="1:11" ht="15" customHeight="1" x14ac:dyDescent="0.25">
      <c r="C2" s="221" t="s">
        <v>140</v>
      </c>
      <c r="D2" s="222">
        <f ca="1">NOW()</f>
        <v>43098.497345717595</v>
      </c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105</v>
      </c>
      <c r="B10" s="57" t="s">
        <v>28</v>
      </c>
      <c r="C10" s="13" t="s">
        <v>13</v>
      </c>
      <c r="D10" s="14">
        <v>43066</v>
      </c>
      <c r="E10" s="13" t="s">
        <v>14</v>
      </c>
      <c r="F10" s="15">
        <f>D10+2</f>
        <v>43068</v>
      </c>
      <c r="I10" s="50"/>
      <c r="J10" s="51"/>
      <c r="K10" s="52"/>
    </row>
    <row r="11" spans="1:11" ht="15" customHeight="1" x14ac:dyDescent="0.25">
      <c r="A11" s="58" t="s">
        <v>11</v>
      </c>
      <c r="B11" s="162" t="s">
        <v>141</v>
      </c>
      <c r="C11" s="61" t="s">
        <v>10</v>
      </c>
      <c r="D11" s="210">
        <f>D10+3</f>
        <v>43069</v>
      </c>
      <c r="E11" s="61" t="s">
        <v>12</v>
      </c>
      <c r="F11" s="62">
        <f>D11+2</f>
        <v>43071</v>
      </c>
      <c r="I11" s="50"/>
      <c r="J11" s="51"/>
      <c r="K11" s="52"/>
    </row>
    <row r="12" spans="1:11" ht="15" customHeight="1" x14ac:dyDescent="0.25">
      <c r="A12" s="12" t="s">
        <v>8</v>
      </c>
      <c r="B12" s="163">
        <v>492</v>
      </c>
      <c r="C12" s="13" t="s">
        <v>13</v>
      </c>
      <c r="D12" s="15">
        <f>D10+7</f>
        <v>43073</v>
      </c>
      <c r="E12" s="13" t="s">
        <v>14</v>
      </c>
      <c r="F12" s="15">
        <f>D12+2</f>
        <v>43075</v>
      </c>
      <c r="I12" s="53"/>
      <c r="J12" s="51"/>
      <c r="K12" s="52"/>
    </row>
    <row r="13" spans="1:11" ht="15" customHeight="1" x14ac:dyDescent="0.25">
      <c r="A13" s="58" t="s">
        <v>11</v>
      </c>
      <c r="B13" s="212">
        <v>469</v>
      </c>
      <c r="C13" s="61" t="s">
        <v>10</v>
      </c>
      <c r="D13" s="62">
        <f>D11+7</f>
        <v>43076</v>
      </c>
      <c r="E13" s="61" t="s">
        <v>12</v>
      </c>
      <c r="F13" s="62">
        <f t="shared" ref="F13:F19" si="0">D13+2</f>
        <v>43078</v>
      </c>
      <c r="I13" s="53"/>
      <c r="J13" s="51"/>
      <c r="K13" s="52"/>
    </row>
    <row r="14" spans="1:11" ht="12.75" customHeight="1" x14ac:dyDescent="0.25">
      <c r="A14" s="12" t="s">
        <v>105</v>
      </c>
      <c r="B14" s="163" t="s">
        <v>30</v>
      </c>
      <c r="C14" s="13" t="s">
        <v>13</v>
      </c>
      <c r="D14" s="15">
        <f>D12+7</f>
        <v>43080</v>
      </c>
      <c r="E14" s="13" t="s">
        <v>14</v>
      </c>
      <c r="F14" s="15">
        <f t="shared" si="0"/>
        <v>43082</v>
      </c>
      <c r="I14" s="53"/>
      <c r="J14" s="51"/>
      <c r="K14" s="52"/>
    </row>
    <row r="15" spans="1:11" ht="15" customHeight="1" x14ac:dyDescent="0.25">
      <c r="A15" s="58" t="s">
        <v>8</v>
      </c>
      <c r="B15" s="212">
        <v>493</v>
      </c>
      <c r="C15" s="61" t="s">
        <v>10</v>
      </c>
      <c r="D15" s="62">
        <f t="shared" ref="D15" si="1">D13+7</f>
        <v>43083</v>
      </c>
      <c r="E15" s="61" t="s">
        <v>12</v>
      </c>
      <c r="F15" s="62">
        <f t="shared" si="0"/>
        <v>43085</v>
      </c>
      <c r="I15" s="53"/>
      <c r="J15" s="51"/>
      <c r="K15" s="52"/>
    </row>
    <row r="16" spans="1:11" ht="15" customHeight="1" x14ac:dyDescent="0.25">
      <c r="A16" s="12" t="s">
        <v>11</v>
      </c>
      <c r="B16" s="165">
        <v>470</v>
      </c>
      <c r="C16" s="13" t="s">
        <v>13</v>
      </c>
      <c r="D16" s="15">
        <f>D14+7</f>
        <v>43087</v>
      </c>
      <c r="E16" s="13" t="s">
        <v>14</v>
      </c>
      <c r="F16" s="15">
        <f t="shared" si="0"/>
        <v>43089</v>
      </c>
      <c r="I16" s="53"/>
      <c r="J16" s="51"/>
      <c r="K16" s="52"/>
    </row>
    <row r="17" spans="1:11" ht="15" customHeight="1" x14ac:dyDescent="0.25">
      <c r="A17" s="58" t="s">
        <v>8</v>
      </c>
      <c r="B17" s="164">
        <f>B15+1</f>
        <v>494</v>
      </c>
      <c r="C17" s="61" t="s">
        <v>10</v>
      </c>
      <c r="D17" s="62">
        <f>D15+7</f>
        <v>43090</v>
      </c>
      <c r="E17" s="61" t="s">
        <v>12</v>
      </c>
      <c r="F17" s="62">
        <f>D17+2</f>
        <v>43092</v>
      </c>
      <c r="I17" s="53"/>
      <c r="J17" s="51"/>
      <c r="K17" s="52"/>
    </row>
    <row r="18" spans="1:11" ht="15" customHeight="1" x14ac:dyDescent="0.25">
      <c r="A18" s="209" t="s">
        <v>8</v>
      </c>
      <c r="B18" s="74">
        <v>495</v>
      </c>
      <c r="C18" s="54" t="s">
        <v>9</v>
      </c>
      <c r="D18" s="16">
        <f>D16+8</f>
        <v>43095</v>
      </c>
      <c r="E18" s="54" t="s">
        <v>10</v>
      </c>
      <c r="F18" s="16">
        <f t="shared" si="0"/>
        <v>43097</v>
      </c>
      <c r="I18" s="53"/>
      <c r="J18" s="51"/>
      <c r="K18" s="52"/>
    </row>
    <row r="19" spans="1:11" ht="15" customHeight="1" x14ac:dyDescent="0.25">
      <c r="A19" s="58" t="s">
        <v>11</v>
      </c>
      <c r="B19" s="164">
        <v>471</v>
      </c>
      <c r="C19" s="61" t="s">
        <v>10</v>
      </c>
      <c r="D19" s="62">
        <f>D17+7</f>
        <v>43097</v>
      </c>
      <c r="E19" s="61" t="s">
        <v>12</v>
      </c>
      <c r="F19" s="62">
        <f t="shared" si="0"/>
        <v>43099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220"/>
      <c r="B26" s="20"/>
      <c r="C26" s="21"/>
      <c r="D26" s="22"/>
      <c r="E26" s="21"/>
      <c r="F26" s="22"/>
    </row>
    <row r="27" spans="1:11" ht="7.5" customHeight="1" x14ac:dyDescent="0.25">
      <c r="A27" s="220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70" t="str">
        <f>A10</f>
        <v>Vantage</v>
      </c>
      <c r="B32" s="149" t="str">
        <f>B10</f>
        <v>020</v>
      </c>
      <c r="C32" s="150" t="str">
        <f>C10</f>
        <v>Monday</v>
      </c>
      <c r="D32" s="166">
        <f>D10</f>
        <v>43066</v>
      </c>
      <c r="E32" s="152" t="s">
        <v>17</v>
      </c>
      <c r="F32" s="153">
        <f>D32+4</f>
        <v>43070</v>
      </c>
    </row>
    <row r="33" spans="1:6" ht="15" customHeight="1" x14ac:dyDescent="0.25">
      <c r="A33" s="73" t="s">
        <v>48</v>
      </c>
      <c r="B33" s="56" t="s">
        <v>139</v>
      </c>
      <c r="C33" s="31" t="s">
        <v>10</v>
      </c>
      <c r="D33" s="167">
        <f>D11</f>
        <v>43069</v>
      </c>
      <c r="E33" s="13" t="s">
        <v>78</v>
      </c>
      <c r="F33" s="15">
        <f>D33+3</f>
        <v>43072</v>
      </c>
    </row>
    <row r="34" spans="1:6" ht="15" customHeight="1" x14ac:dyDescent="0.25">
      <c r="A34" s="171" t="str">
        <f>A12</f>
        <v>Caribe Mariner</v>
      </c>
      <c r="B34" s="78">
        <f>B12</f>
        <v>492</v>
      </c>
      <c r="C34" s="28" t="str">
        <f>C12</f>
        <v>Monday</v>
      </c>
      <c r="D34" s="168">
        <f>D12</f>
        <v>43073</v>
      </c>
      <c r="E34" s="70" t="s">
        <v>17</v>
      </c>
      <c r="F34" s="30">
        <f>D34+4</f>
        <v>43077</v>
      </c>
    </row>
    <row r="35" spans="1:6" ht="15" customHeight="1" x14ac:dyDescent="0.25">
      <c r="A35" s="73" t="s">
        <v>48</v>
      </c>
      <c r="B35" s="81" t="s">
        <v>142</v>
      </c>
      <c r="C35" s="31" t="s">
        <v>10</v>
      </c>
      <c r="D35" s="169">
        <f>D33+7</f>
        <v>43076</v>
      </c>
      <c r="E35" s="13" t="s">
        <v>78</v>
      </c>
      <c r="F35" s="15">
        <f>D35+3</f>
        <v>43079</v>
      </c>
    </row>
    <row r="36" spans="1:6" ht="15" customHeight="1" x14ac:dyDescent="0.25">
      <c r="A36" s="172" t="str">
        <f>A14</f>
        <v>Vantage</v>
      </c>
      <c r="B36" s="78" t="str">
        <f>B14</f>
        <v>022</v>
      </c>
      <c r="C36" s="28" t="str">
        <f>C14</f>
        <v>Monday</v>
      </c>
      <c r="D36" s="168">
        <f>D14</f>
        <v>43080</v>
      </c>
      <c r="E36" s="29" t="s">
        <v>17</v>
      </c>
      <c r="F36" s="30">
        <f>D36+4</f>
        <v>43084</v>
      </c>
    </row>
    <row r="37" spans="1:6" ht="15" customHeight="1" x14ac:dyDescent="0.25">
      <c r="A37" s="73" t="s">
        <v>48</v>
      </c>
      <c r="B37" s="91" t="s">
        <v>143</v>
      </c>
      <c r="C37" s="31" t="s">
        <v>10</v>
      </c>
      <c r="D37" s="169">
        <f>D35+7</f>
        <v>43083</v>
      </c>
      <c r="E37" s="13" t="s">
        <v>78</v>
      </c>
      <c r="F37" s="15">
        <f>D37+3</f>
        <v>43086</v>
      </c>
    </row>
    <row r="38" spans="1:6" ht="15" customHeight="1" x14ac:dyDescent="0.25">
      <c r="A38" s="172" t="str">
        <f>A16</f>
        <v>Caribe Navigator</v>
      </c>
      <c r="B38" s="68">
        <f>B16</f>
        <v>470</v>
      </c>
      <c r="C38" s="28" t="s">
        <v>13</v>
      </c>
      <c r="D38" s="168">
        <f>D16</f>
        <v>43087</v>
      </c>
      <c r="E38" s="29" t="s">
        <v>17</v>
      </c>
      <c r="F38" s="30">
        <f>D38+4</f>
        <v>43091</v>
      </c>
    </row>
    <row r="39" spans="1:6" ht="15" customHeight="1" x14ac:dyDescent="0.25">
      <c r="A39" s="73" t="s">
        <v>105</v>
      </c>
      <c r="B39" s="91" t="s">
        <v>31</v>
      </c>
      <c r="C39" s="31" t="s">
        <v>10</v>
      </c>
      <c r="D39" s="169">
        <f>D37+7</f>
        <v>43090</v>
      </c>
      <c r="E39" s="13" t="s">
        <v>78</v>
      </c>
      <c r="F39" s="15">
        <f>D39+3</f>
        <v>43093</v>
      </c>
    </row>
    <row r="40" spans="1:6" ht="15" customHeight="1" x14ac:dyDescent="0.25">
      <c r="A40" s="223" t="str">
        <f>A18</f>
        <v>Caribe Mariner</v>
      </c>
      <c r="B40" s="113">
        <f>B18</f>
        <v>495</v>
      </c>
      <c r="C40" s="206" t="s">
        <v>9</v>
      </c>
      <c r="D40" s="33">
        <f>D18</f>
        <v>43095</v>
      </c>
      <c r="E40" s="224" t="s">
        <v>24</v>
      </c>
      <c r="F40" s="208">
        <f>D40+4</f>
        <v>43099</v>
      </c>
    </row>
    <row r="41" spans="1:6" ht="15" customHeight="1" x14ac:dyDescent="0.25">
      <c r="A41" s="73" t="s">
        <v>48</v>
      </c>
      <c r="B41" s="91" t="s">
        <v>144</v>
      </c>
      <c r="C41" s="31" t="s">
        <v>10</v>
      </c>
      <c r="D41" s="169">
        <f>D39+7</f>
        <v>43097</v>
      </c>
      <c r="E41" s="13" t="s">
        <v>78</v>
      </c>
      <c r="F41" s="15">
        <f>D41+3</f>
        <v>43100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220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Vanquish</v>
      </c>
      <c r="B50" s="83" t="str">
        <f>B33</f>
        <v>059</v>
      </c>
      <c r="C50" s="39" t="str">
        <f>C33</f>
        <v>Thursday</v>
      </c>
      <c r="D50" s="167">
        <f>D33</f>
        <v>43069</v>
      </c>
      <c r="E50" s="13" t="s">
        <v>9</v>
      </c>
      <c r="F50" s="84">
        <f>D50+5</f>
        <v>43074</v>
      </c>
    </row>
    <row r="51" spans="1:6" ht="15" customHeight="1" x14ac:dyDescent="0.25">
      <c r="A51" s="217" t="s">
        <v>145</v>
      </c>
      <c r="B51" s="218" t="s">
        <v>29</v>
      </c>
      <c r="C51" s="45" t="s">
        <v>14</v>
      </c>
      <c r="D51" s="37">
        <v>43075</v>
      </c>
      <c r="E51" s="45" t="s">
        <v>24</v>
      </c>
      <c r="F51" s="37">
        <f>D51+3</f>
        <v>43078</v>
      </c>
    </row>
    <row r="52" spans="1:6" ht="15" customHeight="1" x14ac:dyDescent="0.25">
      <c r="A52" s="36" t="str">
        <f>A35</f>
        <v>Vanquish</v>
      </c>
      <c r="B52" s="82" t="str">
        <f>B35</f>
        <v>060</v>
      </c>
      <c r="C52" s="219" t="str">
        <f>C35</f>
        <v>Thursday</v>
      </c>
      <c r="D52" s="38">
        <f>D35</f>
        <v>43076</v>
      </c>
      <c r="E52" s="219" t="s">
        <v>9</v>
      </c>
      <c r="F52" s="38">
        <f t="shared" ref="F52:F53" si="2">D52+5</f>
        <v>43081</v>
      </c>
    </row>
    <row r="53" spans="1:6" ht="15" customHeight="1" x14ac:dyDescent="0.25">
      <c r="A53" s="12" t="str">
        <f>A37</f>
        <v>Vanquish</v>
      </c>
      <c r="B53" s="83" t="str">
        <f>B37</f>
        <v>061</v>
      </c>
      <c r="C53" s="39" t="str">
        <f>C37</f>
        <v>Thursday</v>
      </c>
      <c r="D53" s="169">
        <f>D37</f>
        <v>43083</v>
      </c>
      <c r="E53" s="13" t="s">
        <v>9</v>
      </c>
      <c r="F53" s="84">
        <f t="shared" si="2"/>
        <v>43088</v>
      </c>
    </row>
    <row r="54" spans="1:6" ht="15" customHeight="1" x14ac:dyDescent="0.25">
      <c r="A54" s="217" t="str">
        <f>A39</f>
        <v>Vantage</v>
      </c>
      <c r="B54" s="218" t="str">
        <f>B39</f>
        <v>023</v>
      </c>
      <c r="C54" s="45" t="s">
        <v>10</v>
      </c>
      <c r="D54" s="37">
        <f>D39</f>
        <v>43090</v>
      </c>
      <c r="E54" s="45" t="s">
        <v>9</v>
      </c>
      <c r="F54" s="37">
        <f>D54+5</f>
        <v>43095</v>
      </c>
    </row>
    <row r="55" spans="1:6" ht="12.75" customHeight="1" x14ac:dyDescent="0.25">
      <c r="A55" s="12" t="str">
        <f>A41</f>
        <v>Vanquish</v>
      </c>
      <c r="B55" s="83" t="str">
        <f>B41</f>
        <v>062</v>
      </c>
      <c r="C55" s="13" t="str">
        <f>C41</f>
        <v>Thursday</v>
      </c>
      <c r="D55" s="15">
        <f>D41</f>
        <v>43097</v>
      </c>
      <c r="E55" s="13" t="s">
        <v>9</v>
      </c>
      <c r="F55" s="84">
        <f>D55+5</f>
        <v>43102</v>
      </c>
    </row>
    <row r="56" spans="1:6" ht="12.75" customHeight="1" x14ac:dyDescent="0.25">
      <c r="A56" s="229" t="s">
        <v>83</v>
      </c>
      <c r="B56" s="229"/>
      <c r="C56" s="229"/>
      <c r="D56" s="229"/>
      <c r="E56" s="229"/>
      <c r="F56" s="2"/>
    </row>
    <row r="57" spans="1:6" ht="12.75" customHeight="1" x14ac:dyDescent="0.25">
      <c r="A57" s="228" t="s">
        <v>33</v>
      </c>
      <c r="B57" s="228"/>
      <c r="C57" s="228"/>
      <c r="D57" s="228"/>
      <c r="E57" s="228"/>
      <c r="F57" s="2"/>
    </row>
    <row r="58" spans="1:6" ht="7.5" customHeight="1" x14ac:dyDescent="0.25">
      <c r="A58" s="220"/>
      <c r="B58" s="220"/>
      <c r="C58" s="220"/>
      <c r="D58" s="220"/>
      <c r="E58" s="220"/>
      <c r="F58" s="2"/>
    </row>
    <row r="59" spans="1:6" ht="26.25" customHeight="1" x14ac:dyDescent="0.25">
      <c r="A59" s="7"/>
      <c r="B59" s="8"/>
      <c r="C59" s="9"/>
      <c r="D59" s="10"/>
      <c r="E59" s="9"/>
      <c r="F59" s="230"/>
    </row>
    <row r="60" spans="1:6" ht="18.75" customHeight="1" x14ac:dyDescent="0.25">
      <c r="A60" s="232" t="s">
        <v>0</v>
      </c>
      <c r="B60" s="233"/>
      <c r="C60" s="234" t="s">
        <v>21</v>
      </c>
      <c r="D60" s="235"/>
      <c r="E60" s="11"/>
      <c r="F60" s="231"/>
    </row>
    <row r="61" spans="1:6" ht="15" customHeight="1" x14ac:dyDescent="0.25">
      <c r="A61" s="236" t="s">
        <v>2</v>
      </c>
      <c r="B61" s="236" t="s">
        <v>3</v>
      </c>
      <c r="C61" s="238" t="s">
        <v>4</v>
      </c>
      <c r="D61" s="239"/>
      <c r="E61" s="240" t="s">
        <v>22</v>
      </c>
      <c r="F61" s="241"/>
    </row>
    <row r="62" spans="1:6" ht="15" customHeight="1" thickBot="1" x14ac:dyDescent="0.3">
      <c r="A62" s="237"/>
      <c r="B62" s="237"/>
      <c r="C62" s="40" t="s">
        <v>6</v>
      </c>
      <c r="D62" s="40" t="s">
        <v>7</v>
      </c>
      <c r="E62" s="40" t="s">
        <v>6</v>
      </c>
      <c r="F62" s="40" t="s">
        <v>7</v>
      </c>
    </row>
    <row r="63" spans="1:6" ht="15" customHeight="1" thickTop="1" x14ac:dyDescent="0.25">
      <c r="A63" s="98" t="str">
        <f>A32</f>
        <v>Vantage</v>
      </c>
      <c r="B63" s="174" t="str">
        <f>B32</f>
        <v>020</v>
      </c>
      <c r="C63" s="175" t="str">
        <f>C10</f>
        <v>Monday</v>
      </c>
      <c r="D63" s="176">
        <f>D10</f>
        <v>43066</v>
      </c>
      <c r="E63" s="102" t="s">
        <v>17</v>
      </c>
      <c r="F63" s="103">
        <f>D63+4</f>
        <v>43070</v>
      </c>
    </row>
    <row r="64" spans="1:6" ht="15" customHeight="1" x14ac:dyDescent="0.25">
      <c r="A64" s="198" t="str">
        <f>A34</f>
        <v>Caribe Mariner</v>
      </c>
      <c r="B64" s="199">
        <f>B34</f>
        <v>492</v>
      </c>
      <c r="C64" s="106" t="str">
        <f>C12</f>
        <v>Monday</v>
      </c>
      <c r="D64" s="213">
        <f>D12</f>
        <v>43073</v>
      </c>
      <c r="E64" s="106" t="s">
        <v>17</v>
      </c>
      <c r="F64" s="201">
        <f>D64+4</f>
        <v>43077</v>
      </c>
    </row>
    <row r="65" spans="1:7" ht="15" customHeight="1" x14ac:dyDescent="0.25">
      <c r="A65" s="98" t="str">
        <f>A36</f>
        <v>Vantage</v>
      </c>
      <c r="B65" s="99" t="str">
        <f>B36</f>
        <v>022</v>
      </c>
      <c r="C65" s="100" t="s">
        <v>13</v>
      </c>
      <c r="D65" s="101">
        <f>D36</f>
        <v>43080</v>
      </c>
      <c r="E65" s="102" t="s">
        <v>17</v>
      </c>
      <c r="F65" s="103">
        <f t="shared" ref="F65:F66" si="3">D65+4</f>
        <v>43084</v>
      </c>
    </row>
    <row r="66" spans="1:7" ht="15" customHeight="1" x14ac:dyDescent="0.25">
      <c r="A66" s="192" t="str">
        <f>A38</f>
        <v>Caribe Navigator</v>
      </c>
      <c r="B66" s="109">
        <f>B38</f>
        <v>470</v>
      </c>
      <c r="C66" s="106" t="s">
        <v>13</v>
      </c>
      <c r="D66" s="107">
        <f>D16</f>
        <v>43087</v>
      </c>
      <c r="E66" s="106" t="s">
        <v>17</v>
      </c>
      <c r="F66" s="90">
        <f t="shared" si="3"/>
        <v>43091</v>
      </c>
    </row>
    <row r="67" spans="1:7" ht="15" customHeight="1" x14ac:dyDescent="0.25">
      <c r="A67" s="225" t="s">
        <v>146</v>
      </c>
      <c r="B67" s="226"/>
      <c r="C67" s="139"/>
      <c r="D67" s="94"/>
      <c r="E67" s="139"/>
      <c r="F67" s="94"/>
    </row>
    <row r="68" spans="1:7" ht="15" customHeight="1" x14ac:dyDescent="0.25">
      <c r="A68" s="47" t="s">
        <v>84</v>
      </c>
      <c r="B68" s="47"/>
      <c r="C68" s="47"/>
      <c r="D68" s="46"/>
      <c r="E68" s="46"/>
      <c r="F68" s="46"/>
      <c r="G68" s="48"/>
    </row>
    <row r="69" spans="1:7" x14ac:dyDescent="0.25">
      <c r="A69" s="228" t="s">
        <v>33</v>
      </c>
      <c r="B69" s="228"/>
      <c r="C69" s="228"/>
      <c r="D69" s="228"/>
      <c r="E69" s="228"/>
      <c r="F69" s="49"/>
    </row>
    <row r="70" spans="1:7" ht="12.75" customHeight="1" x14ac:dyDescent="0.25">
      <c r="A70" s="17"/>
      <c r="B70" s="41"/>
      <c r="C70" s="18"/>
      <c r="D70" s="42"/>
      <c r="E70" s="18"/>
      <c r="F70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activeCell="A2" sqref="A2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2.85546875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43040</v>
      </c>
      <c r="B1" s="262"/>
      <c r="C1" s="262"/>
      <c r="D1" s="262"/>
      <c r="E1" s="262"/>
      <c r="F1" s="262"/>
    </row>
    <row r="2" spans="1:11" ht="15" customHeight="1" x14ac:dyDescent="0.25">
      <c r="C2" s="221" t="s">
        <v>140</v>
      </c>
      <c r="D2" s="222">
        <f ca="1">NOW()</f>
        <v>43098.497345717595</v>
      </c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48</v>
      </c>
      <c r="B10" s="57" t="s">
        <v>134</v>
      </c>
      <c r="C10" s="13" t="s">
        <v>13</v>
      </c>
      <c r="D10" s="14">
        <v>43038</v>
      </c>
      <c r="E10" s="13" t="s">
        <v>14</v>
      </c>
      <c r="F10" s="15">
        <f>D10+2</f>
        <v>43040</v>
      </c>
      <c r="I10" s="50"/>
      <c r="J10" s="51"/>
      <c r="K10" s="52"/>
    </row>
    <row r="11" spans="1:11" ht="15" customHeight="1" x14ac:dyDescent="0.25">
      <c r="A11" s="58" t="s">
        <v>105</v>
      </c>
      <c r="B11" s="162" t="s">
        <v>25</v>
      </c>
      <c r="C11" s="61" t="s">
        <v>10</v>
      </c>
      <c r="D11" s="210">
        <f>D10+3</f>
        <v>43041</v>
      </c>
      <c r="E11" s="61" t="s">
        <v>12</v>
      </c>
      <c r="F11" s="62">
        <f>D11+2</f>
        <v>43043</v>
      </c>
      <c r="I11" s="50"/>
      <c r="J11" s="51"/>
      <c r="K11" s="52"/>
    </row>
    <row r="12" spans="1:11" ht="15" customHeight="1" x14ac:dyDescent="0.25">
      <c r="A12" s="12" t="s">
        <v>11</v>
      </c>
      <c r="B12" s="163">
        <v>465</v>
      </c>
      <c r="C12" s="13" t="s">
        <v>13</v>
      </c>
      <c r="D12" s="15">
        <f>D10+7</f>
        <v>43045</v>
      </c>
      <c r="E12" s="13" t="s">
        <v>14</v>
      </c>
      <c r="F12" s="15">
        <f>D12+2</f>
        <v>43047</v>
      </c>
      <c r="I12" s="53"/>
      <c r="J12" s="51"/>
      <c r="K12" s="52"/>
    </row>
    <row r="13" spans="1:11" ht="15" customHeight="1" x14ac:dyDescent="0.25">
      <c r="A13" s="58" t="s">
        <v>105</v>
      </c>
      <c r="B13" s="212" t="s">
        <v>26</v>
      </c>
      <c r="C13" s="61" t="s">
        <v>10</v>
      </c>
      <c r="D13" s="62">
        <f>D11+7</f>
        <v>43048</v>
      </c>
      <c r="E13" s="61" t="s">
        <v>12</v>
      </c>
      <c r="F13" s="62">
        <f t="shared" ref="F13:F19" si="0">D13+2</f>
        <v>43050</v>
      </c>
      <c r="I13" s="53"/>
      <c r="J13" s="51"/>
      <c r="K13" s="52"/>
    </row>
    <row r="14" spans="1:11" ht="12.75" customHeight="1" x14ac:dyDescent="0.25">
      <c r="A14" s="12" t="s">
        <v>8</v>
      </c>
      <c r="B14" s="163">
        <v>490</v>
      </c>
      <c r="C14" s="13" t="s">
        <v>13</v>
      </c>
      <c r="D14" s="15">
        <f>D12+7</f>
        <v>43052</v>
      </c>
      <c r="E14" s="13" t="s">
        <v>14</v>
      </c>
      <c r="F14" s="15">
        <f t="shared" si="0"/>
        <v>43054</v>
      </c>
      <c r="I14" s="53"/>
      <c r="J14" s="51"/>
      <c r="K14" s="52"/>
    </row>
    <row r="15" spans="1:11" ht="15" customHeight="1" x14ac:dyDescent="0.25">
      <c r="A15" s="58" t="s">
        <v>11</v>
      </c>
      <c r="B15" s="212">
        <v>466</v>
      </c>
      <c r="C15" s="61" t="s">
        <v>10</v>
      </c>
      <c r="D15" s="62">
        <f t="shared" ref="D15" si="1">D13+7</f>
        <v>43055</v>
      </c>
      <c r="E15" s="61" t="s">
        <v>12</v>
      </c>
      <c r="F15" s="62">
        <f t="shared" si="0"/>
        <v>43057</v>
      </c>
      <c r="I15" s="53"/>
      <c r="J15" s="51"/>
      <c r="K15" s="52"/>
    </row>
    <row r="16" spans="1:11" ht="15" customHeight="1" x14ac:dyDescent="0.25">
      <c r="A16" s="12" t="s">
        <v>48</v>
      </c>
      <c r="B16" s="165" t="s">
        <v>136</v>
      </c>
      <c r="C16" s="13" t="s">
        <v>13</v>
      </c>
      <c r="D16" s="15">
        <f>D14+7</f>
        <v>43059</v>
      </c>
      <c r="E16" s="13" t="s">
        <v>14</v>
      </c>
      <c r="F16" s="15">
        <f t="shared" si="0"/>
        <v>43061</v>
      </c>
      <c r="I16" s="53"/>
      <c r="J16" s="51"/>
      <c r="K16" s="52"/>
    </row>
    <row r="17" spans="1:11" ht="15" customHeight="1" x14ac:dyDescent="0.25">
      <c r="A17" s="214" t="s">
        <v>72</v>
      </c>
      <c r="B17" s="63">
        <f>B15+1</f>
        <v>467</v>
      </c>
      <c r="C17" s="59" t="s">
        <v>14</v>
      </c>
      <c r="D17" s="64">
        <f>D15+6</f>
        <v>43061</v>
      </c>
      <c r="E17" s="59" t="s">
        <v>12</v>
      </c>
      <c r="F17" s="64">
        <f>D17+3</f>
        <v>43064</v>
      </c>
      <c r="I17" s="53"/>
      <c r="J17" s="51"/>
      <c r="K17" s="52"/>
    </row>
    <row r="18" spans="1:11" ht="15" customHeight="1" x14ac:dyDescent="0.25">
      <c r="A18" s="12" t="s">
        <v>105</v>
      </c>
      <c r="B18" s="163" t="s">
        <v>28</v>
      </c>
      <c r="C18" s="13" t="s">
        <v>13</v>
      </c>
      <c r="D18" s="15">
        <f>D16+7</f>
        <v>43066</v>
      </c>
      <c r="E18" s="13" t="s">
        <v>14</v>
      </c>
      <c r="F18" s="15">
        <f t="shared" si="0"/>
        <v>43068</v>
      </c>
      <c r="I18" s="53"/>
      <c r="J18" s="51"/>
      <c r="K18" s="52"/>
    </row>
    <row r="19" spans="1:11" ht="15" customHeight="1" x14ac:dyDescent="0.25">
      <c r="A19" s="58" t="s">
        <v>11</v>
      </c>
      <c r="B19" s="164">
        <f>B17+1</f>
        <v>468</v>
      </c>
      <c r="C19" s="61" t="s">
        <v>10</v>
      </c>
      <c r="D19" s="62">
        <f>D17+8</f>
        <v>43069</v>
      </c>
      <c r="E19" s="61" t="s">
        <v>12</v>
      </c>
      <c r="F19" s="62">
        <f t="shared" si="0"/>
        <v>43071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211"/>
      <c r="B26" s="20"/>
      <c r="C26" s="21"/>
      <c r="D26" s="22"/>
      <c r="E26" s="21"/>
      <c r="F26" s="22"/>
    </row>
    <row r="27" spans="1:11" ht="7.5" customHeight="1" x14ac:dyDescent="0.25">
      <c r="A27" s="211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70" t="str">
        <f>A10</f>
        <v>Vanquish</v>
      </c>
      <c r="B32" s="149" t="str">
        <f>B10</f>
        <v>056</v>
      </c>
      <c r="C32" s="150" t="str">
        <f>C10</f>
        <v>Monday</v>
      </c>
      <c r="D32" s="166">
        <f>D10</f>
        <v>43038</v>
      </c>
      <c r="E32" s="152" t="s">
        <v>17</v>
      </c>
      <c r="F32" s="153">
        <f>D32+4</f>
        <v>43042</v>
      </c>
    </row>
    <row r="33" spans="1:6" ht="15" customHeight="1" x14ac:dyDescent="0.25">
      <c r="A33" s="73" t="s">
        <v>8</v>
      </c>
      <c r="B33" s="56" t="s">
        <v>137</v>
      </c>
      <c r="C33" s="31" t="s">
        <v>10</v>
      </c>
      <c r="D33" s="167">
        <f>D11</f>
        <v>43041</v>
      </c>
      <c r="E33" s="13" t="s">
        <v>78</v>
      </c>
      <c r="F33" s="15">
        <f>D33+3</f>
        <v>43044</v>
      </c>
    </row>
    <row r="34" spans="1:6" ht="15" customHeight="1" x14ac:dyDescent="0.25">
      <c r="A34" s="171" t="str">
        <f>A12</f>
        <v>Caribe Navigator</v>
      </c>
      <c r="B34" s="78">
        <f>B12</f>
        <v>465</v>
      </c>
      <c r="C34" s="28" t="str">
        <f>C12</f>
        <v>Monday</v>
      </c>
      <c r="D34" s="168">
        <f>D12</f>
        <v>43045</v>
      </c>
      <c r="E34" s="70" t="s">
        <v>17</v>
      </c>
      <c r="F34" s="30">
        <f>D34+4</f>
        <v>43049</v>
      </c>
    </row>
    <row r="35" spans="1:6" ht="15" customHeight="1" x14ac:dyDescent="0.25">
      <c r="A35" s="73" t="s">
        <v>48</v>
      </c>
      <c r="B35" s="81" t="s">
        <v>138</v>
      </c>
      <c r="C35" s="31" t="s">
        <v>10</v>
      </c>
      <c r="D35" s="169">
        <f>D33+7</f>
        <v>43048</v>
      </c>
      <c r="E35" s="13" t="s">
        <v>78</v>
      </c>
      <c r="F35" s="15">
        <f>D35+3</f>
        <v>43051</v>
      </c>
    </row>
    <row r="36" spans="1:6" ht="15" customHeight="1" x14ac:dyDescent="0.25">
      <c r="A36" s="172" t="str">
        <f>A14</f>
        <v>Caribe Mariner</v>
      </c>
      <c r="B36" s="78">
        <f>B14</f>
        <v>490</v>
      </c>
      <c r="C36" s="28" t="str">
        <f>C14</f>
        <v>Monday</v>
      </c>
      <c r="D36" s="168">
        <f>D14</f>
        <v>43052</v>
      </c>
      <c r="E36" s="29" t="s">
        <v>17</v>
      </c>
      <c r="F36" s="30">
        <f>D36+4</f>
        <v>43056</v>
      </c>
    </row>
    <row r="37" spans="1:6" ht="15" customHeight="1" x14ac:dyDescent="0.25">
      <c r="A37" s="73" t="s">
        <v>105</v>
      </c>
      <c r="B37" s="91" t="s">
        <v>27</v>
      </c>
      <c r="C37" s="31" t="s">
        <v>10</v>
      </c>
      <c r="D37" s="169">
        <f>D35+7</f>
        <v>43055</v>
      </c>
      <c r="E37" s="13" t="s">
        <v>78</v>
      </c>
      <c r="F37" s="15">
        <f>D37+3</f>
        <v>43058</v>
      </c>
    </row>
    <row r="38" spans="1:6" ht="15" customHeight="1" x14ac:dyDescent="0.25">
      <c r="A38" s="172" t="str">
        <f>A16</f>
        <v>Vanquish</v>
      </c>
      <c r="B38" s="68" t="str">
        <f>B16</f>
        <v>058</v>
      </c>
      <c r="C38" s="28" t="s">
        <v>13</v>
      </c>
      <c r="D38" s="168">
        <f>D16</f>
        <v>43059</v>
      </c>
      <c r="E38" s="29" t="s">
        <v>17</v>
      </c>
      <c r="F38" s="30">
        <f>D38+4</f>
        <v>43063</v>
      </c>
    </row>
    <row r="39" spans="1:6" ht="15" customHeight="1" x14ac:dyDescent="0.25">
      <c r="A39" s="215" t="s">
        <v>8</v>
      </c>
      <c r="B39" s="216">
        <v>491</v>
      </c>
      <c r="C39" s="55" t="s">
        <v>14</v>
      </c>
      <c r="D39" s="34">
        <f>D37+6</f>
        <v>43061</v>
      </c>
      <c r="E39" s="54" t="s">
        <v>78</v>
      </c>
      <c r="F39" s="16">
        <f>D39+4</f>
        <v>43065</v>
      </c>
    </row>
    <row r="40" spans="1:6" ht="15" customHeight="1" x14ac:dyDescent="0.25">
      <c r="A40" s="172" t="str">
        <f>A18</f>
        <v>Vantage</v>
      </c>
      <c r="B40" s="78" t="str">
        <f>B18</f>
        <v>020</v>
      </c>
      <c r="C40" s="28" t="s">
        <v>13</v>
      </c>
      <c r="D40" s="168">
        <f>D18</f>
        <v>43066</v>
      </c>
      <c r="E40" s="29" t="s">
        <v>17</v>
      </c>
      <c r="F40" s="30">
        <f>D40+4</f>
        <v>43070</v>
      </c>
    </row>
    <row r="41" spans="1:6" ht="15" customHeight="1" x14ac:dyDescent="0.25">
      <c r="A41" s="73" t="s">
        <v>48</v>
      </c>
      <c r="B41" s="91" t="s">
        <v>139</v>
      </c>
      <c r="C41" s="31" t="s">
        <v>10</v>
      </c>
      <c r="D41" s="169">
        <f>D39+8</f>
        <v>43069</v>
      </c>
      <c r="E41" s="13" t="s">
        <v>78</v>
      </c>
      <c r="F41" s="15">
        <f>D41+3</f>
        <v>43072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211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Caribe Mariner</v>
      </c>
      <c r="B50" s="83" t="str">
        <f>B33</f>
        <v>489</v>
      </c>
      <c r="C50" s="39" t="str">
        <f>C33</f>
        <v>Thursday</v>
      </c>
      <c r="D50" s="167">
        <f>D33</f>
        <v>43041</v>
      </c>
      <c r="E50" s="13" t="s">
        <v>9</v>
      </c>
      <c r="F50" s="84">
        <f>D50+5</f>
        <v>43046</v>
      </c>
    </row>
    <row r="51" spans="1:6" ht="15" customHeight="1" x14ac:dyDescent="0.25">
      <c r="A51" s="36" t="str">
        <f>A35</f>
        <v>Vanquish</v>
      </c>
      <c r="B51" s="82" t="str">
        <f>B35</f>
        <v>057</v>
      </c>
      <c r="C51" s="219" t="str">
        <f>C35</f>
        <v>Thursday</v>
      </c>
      <c r="D51" s="38">
        <f>D35</f>
        <v>43048</v>
      </c>
      <c r="E51" s="219" t="s">
        <v>9</v>
      </c>
      <c r="F51" s="38">
        <f t="shared" ref="F51:F52" si="2">D51+5</f>
        <v>43053</v>
      </c>
    </row>
    <row r="52" spans="1:6" ht="15" customHeight="1" x14ac:dyDescent="0.25">
      <c r="A52" s="12" t="str">
        <f>A37</f>
        <v>Vantage</v>
      </c>
      <c r="B52" s="83" t="str">
        <f>B37</f>
        <v>019</v>
      </c>
      <c r="C52" s="39" t="str">
        <f>C37</f>
        <v>Thursday</v>
      </c>
      <c r="D52" s="169">
        <f>D37</f>
        <v>43055</v>
      </c>
      <c r="E52" s="13" t="s">
        <v>9</v>
      </c>
      <c r="F52" s="84">
        <f t="shared" si="2"/>
        <v>43060</v>
      </c>
    </row>
    <row r="53" spans="1:6" ht="15" customHeight="1" x14ac:dyDescent="0.25">
      <c r="A53" s="217" t="str">
        <f>A39</f>
        <v>Caribe Mariner</v>
      </c>
      <c r="B53" s="218">
        <f>B39</f>
        <v>491</v>
      </c>
      <c r="C53" s="45" t="str">
        <f>C39</f>
        <v>Wednesday</v>
      </c>
      <c r="D53" s="37">
        <f>D39</f>
        <v>43061</v>
      </c>
      <c r="E53" s="45" t="s">
        <v>9</v>
      </c>
      <c r="F53" s="37">
        <f>D53+5</f>
        <v>43066</v>
      </c>
    </row>
    <row r="54" spans="1:6" ht="12.75" customHeight="1" x14ac:dyDescent="0.25">
      <c r="A54" s="12" t="str">
        <f>A41</f>
        <v>Vanquish</v>
      </c>
      <c r="B54" s="83" t="str">
        <f>B41</f>
        <v>059</v>
      </c>
      <c r="C54" s="13" t="str">
        <f>C41</f>
        <v>Thursday</v>
      </c>
      <c r="D54" s="15">
        <f>D41</f>
        <v>43069</v>
      </c>
      <c r="E54" s="13" t="s">
        <v>9</v>
      </c>
      <c r="F54" s="84">
        <f>D54+5</f>
        <v>43074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211"/>
      <c r="B57" s="211"/>
      <c r="C57" s="211"/>
      <c r="D57" s="211"/>
      <c r="E57" s="211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customHeight="1" thickTop="1" x14ac:dyDescent="0.25">
      <c r="A62" s="98" t="str">
        <f>A32</f>
        <v>Vanquish</v>
      </c>
      <c r="B62" s="174" t="str">
        <f>B32</f>
        <v>056</v>
      </c>
      <c r="C62" s="175" t="str">
        <f>C10</f>
        <v>Monday</v>
      </c>
      <c r="D62" s="176">
        <f>D10</f>
        <v>43038</v>
      </c>
      <c r="E62" s="102" t="s">
        <v>17</v>
      </c>
      <c r="F62" s="103">
        <f>D62+4</f>
        <v>43042</v>
      </c>
    </row>
    <row r="63" spans="1:6" ht="15" customHeight="1" x14ac:dyDescent="0.25">
      <c r="A63" s="198" t="str">
        <f>A34</f>
        <v>Caribe Navigator</v>
      </c>
      <c r="B63" s="199">
        <f>B34</f>
        <v>465</v>
      </c>
      <c r="C63" s="106" t="str">
        <f>C12</f>
        <v>Monday</v>
      </c>
      <c r="D63" s="213">
        <f>D12</f>
        <v>43045</v>
      </c>
      <c r="E63" s="106" t="s">
        <v>17</v>
      </c>
      <c r="F63" s="201">
        <f>D63+4</f>
        <v>43049</v>
      </c>
    </row>
    <row r="64" spans="1:6" ht="15" customHeight="1" x14ac:dyDescent="0.25">
      <c r="A64" s="98" t="str">
        <f>A36</f>
        <v>Caribe Mariner</v>
      </c>
      <c r="B64" s="99">
        <f>B36</f>
        <v>490</v>
      </c>
      <c r="C64" s="100" t="s">
        <v>13</v>
      </c>
      <c r="D64" s="101">
        <f>D36</f>
        <v>43052</v>
      </c>
      <c r="E64" s="102" t="s">
        <v>17</v>
      </c>
      <c r="F64" s="103">
        <f t="shared" ref="F64:F66" si="3">D64+4</f>
        <v>43056</v>
      </c>
    </row>
    <row r="65" spans="1:7" ht="15" customHeight="1" x14ac:dyDescent="0.25">
      <c r="A65" s="192" t="str">
        <f>A38</f>
        <v>Vanquish</v>
      </c>
      <c r="B65" s="109" t="str">
        <f>B38</f>
        <v>058</v>
      </c>
      <c r="C65" s="106" t="s">
        <v>13</v>
      </c>
      <c r="D65" s="107">
        <f>D16</f>
        <v>43059</v>
      </c>
      <c r="E65" s="106" t="s">
        <v>17</v>
      </c>
      <c r="F65" s="90">
        <f t="shared" si="3"/>
        <v>43063</v>
      </c>
    </row>
    <row r="66" spans="1:7" ht="15" customHeight="1" x14ac:dyDescent="0.25">
      <c r="A66" s="178" t="str">
        <f>A40</f>
        <v>Vantage</v>
      </c>
      <c r="B66" s="108" t="str">
        <f>B40</f>
        <v>020</v>
      </c>
      <c r="C66" s="93" t="s">
        <v>13</v>
      </c>
      <c r="D66" s="94">
        <f>D65+7</f>
        <v>43066</v>
      </c>
      <c r="E66" s="93" t="s">
        <v>17</v>
      </c>
      <c r="F66" s="84">
        <f t="shared" si="3"/>
        <v>43070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sqref="A1:F1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2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43009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8</v>
      </c>
      <c r="B10" s="57" t="s">
        <v>132</v>
      </c>
      <c r="C10" s="13" t="s">
        <v>13</v>
      </c>
      <c r="D10" s="14">
        <v>43010</v>
      </c>
      <c r="E10" s="13" t="s">
        <v>14</v>
      </c>
      <c r="F10" s="15">
        <f>D10+2</f>
        <v>43012</v>
      </c>
      <c r="I10" s="50"/>
      <c r="J10" s="51"/>
      <c r="K10" s="52"/>
    </row>
    <row r="11" spans="1:11" ht="15" customHeight="1" x14ac:dyDescent="0.25">
      <c r="A11" s="58" t="s">
        <v>11</v>
      </c>
      <c r="B11" s="162" t="s">
        <v>88</v>
      </c>
      <c r="C11" s="61" t="s">
        <v>10</v>
      </c>
      <c r="D11" s="210">
        <f>D10+3</f>
        <v>43013</v>
      </c>
      <c r="E11" s="61" t="s">
        <v>12</v>
      </c>
      <c r="F11" s="62">
        <f>D11+2</f>
        <v>43015</v>
      </c>
      <c r="I11" s="50"/>
      <c r="J11" s="51"/>
      <c r="K11" s="52"/>
    </row>
    <row r="12" spans="1:11" ht="15" customHeight="1" x14ac:dyDescent="0.25">
      <c r="A12" s="12" t="s">
        <v>48</v>
      </c>
      <c r="B12" s="163" t="s">
        <v>133</v>
      </c>
      <c r="C12" s="13" t="s">
        <v>13</v>
      </c>
      <c r="D12" s="15">
        <f>D10+7</f>
        <v>43017</v>
      </c>
      <c r="E12" s="13" t="s">
        <v>14</v>
      </c>
      <c r="F12" s="15">
        <f>D12+2</f>
        <v>43019</v>
      </c>
      <c r="I12" s="53"/>
      <c r="J12" s="51"/>
      <c r="K12" s="52"/>
    </row>
    <row r="13" spans="1:11" ht="15" customHeight="1" x14ac:dyDescent="0.25">
      <c r="A13" s="58" t="s">
        <v>11</v>
      </c>
      <c r="B13" s="164">
        <f>B11+1</f>
        <v>462</v>
      </c>
      <c r="C13" s="61" t="s">
        <v>10</v>
      </c>
      <c r="D13" s="62">
        <f>D11+7</f>
        <v>43020</v>
      </c>
      <c r="E13" s="61" t="s">
        <v>12</v>
      </c>
      <c r="F13" s="62">
        <f t="shared" ref="F13:F19" si="0">D13+2</f>
        <v>43022</v>
      </c>
      <c r="I13" s="53"/>
      <c r="J13" s="51"/>
      <c r="K13" s="52"/>
    </row>
    <row r="14" spans="1:11" ht="12.75" customHeight="1" x14ac:dyDescent="0.25">
      <c r="A14" s="12" t="s">
        <v>105</v>
      </c>
      <c r="B14" s="163" t="s">
        <v>60</v>
      </c>
      <c r="C14" s="13" t="s">
        <v>13</v>
      </c>
      <c r="D14" s="15">
        <f>D12+7</f>
        <v>43024</v>
      </c>
      <c r="E14" s="13" t="s">
        <v>14</v>
      </c>
      <c r="F14" s="15">
        <f t="shared" si="0"/>
        <v>43026</v>
      </c>
      <c r="I14" s="53"/>
      <c r="J14" s="51"/>
      <c r="K14" s="52"/>
    </row>
    <row r="15" spans="1:11" ht="15" customHeight="1" x14ac:dyDescent="0.25">
      <c r="A15" s="58" t="s">
        <v>11</v>
      </c>
      <c r="B15" s="212">
        <f>B13+1</f>
        <v>463</v>
      </c>
      <c r="C15" s="61" t="s">
        <v>10</v>
      </c>
      <c r="D15" s="62">
        <f t="shared" ref="D15" si="1">D13+7</f>
        <v>43027</v>
      </c>
      <c r="E15" s="61" t="s">
        <v>12</v>
      </c>
      <c r="F15" s="62">
        <f t="shared" si="0"/>
        <v>43029</v>
      </c>
      <c r="I15" s="53"/>
      <c r="J15" s="51"/>
      <c r="K15" s="52"/>
    </row>
    <row r="16" spans="1:11" ht="15" customHeight="1" x14ac:dyDescent="0.25">
      <c r="A16" s="12" t="s">
        <v>8</v>
      </c>
      <c r="B16" s="165">
        <v>488</v>
      </c>
      <c r="C16" s="13" t="s">
        <v>13</v>
      </c>
      <c r="D16" s="15">
        <f>D14+7</f>
        <v>43031</v>
      </c>
      <c r="E16" s="13" t="s">
        <v>14</v>
      </c>
      <c r="F16" s="15">
        <f t="shared" si="0"/>
        <v>43033</v>
      </c>
      <c r="I16" s="53"/>
      <c r="J16" s="51"/>
      <c r="K16" s="52"/>
    </row>
    <row r="17" spans="1:11" ht="15" customHeight="1" x14ac:dyDescent="0.25">
      <c r="A17" s="58" t="s">
        <v>11</v>
      </c>
      <c r="B17" s="164">
        <f>B15+1</f>
        <v>464</v>
      </c>
      <c r="C17" s="61" t="s">
        <v>10</v>
      </c>
      <c r="D17" s="62">
        <f>D15+7</f>
        <v>43034</v>
      </c>
      <c r="E17" s="61" t="s">
        <v>12</v>
      </c>
      <c r="F17" s="62">
        <f t="shared" si="0"/>
        <v>43036</v>
      </c>
      <c r="I17" s="53"/>
      <c r="J17" s="51"/>
      <c r="K17" s="52"/>
    </row>
    <row r="18" spans="1:11" ht="15" customHeight="1" x14ac:dyDescent="0.25">
      <c r="A18" s="12" t="s">
        <v>48</v>
      </c>
      <c r="B18" s="163" t="s">
        <v>134</v>
      </c>
      <c r="C18" s="13" t="s">
        <v>13</v>
      </c>
      <c r="D18" s="15">
        <f>D16+7</f>
        <v>43038</v>
      </c>
      <c r="E18" s="13" t="s">
        <v>14</v>
      </c>
      <c r="F18" s="15">
        <f t="shared" si="0"/>
        <v>43040</v>
      </c>
      <c r="I18" s="53"/>
      <c r="J18" s="51"/>
      <c r="K18" s="52"/>
    </row>
    <row r="19" spans="1:11" ht="15" customHeight="1" x14ac:dyDescent="0.25">
      <c r="A19" s="58" t="s">
        <v>11</v>
      </c>
      <c r="B19" s="164">
        <f>B17+1</f>
        <v>465</v>
      </c>
      <c r="C19" s="61" t="s">
        <v>10</v>
      </c>
      <c r="D19" s="62">
        <f>D17+7</f>
        <v>43041</v>
      </c>
      <c r="E19" s="61" t="s">
        <v>12</v>
      </c>
      <c r="F19" s="62">
        <f t="shared" si="0"/>
        <v>43043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97"/>
      <c r="B26" s="20"/>
      <c r="C26" s="21"/>
      <c r="D26" s="22"/>
      <c r="E26" s="21"/>
      <c r="F26" s="22"/>
    </row>
    <row r="27" spans="1:11" ht="7.5" customHeight="1" x14ac:dyDescent="0.25">
      <c r="A27" s="197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70" t="str">
        <f>A10</f>
        <v>Caribe Mariner</v>
      </c>
      <c r="B32" s="149" t="str">
        <f>B10</f>
        <v>486</v>
      </c>
      <c r="C32" s="150" t="str">
        <f>C10</f>
        <v>Monday</v>
      </c>
      <c r="D32" s="166">
        <f>D10</f>
        <v>43010</v>
      </c>
      <c r="E32" s="152" t="s">
        <v>17</v>
      </c>
      <c r="F32" s="153">
        <f>D32+4</f>
        <v>43014</v>
      </c>
    </row>
    <row r="33" spans="1:6" ht="15" customHeight="1" x14ac:dyDescent="0.25">
      <c r="A33" s="73" t="s">
        <v>105</v>
      </c>
      <c r="B33" s="56" t="s">
        <v>58</v>
      </c>
      <c r="C33" s="31" t="s">
        <v>10</v>
      </c>
      <c r="D33" s="167">
        <f>D11</f>
        <v>43013</v>
      </c>
      <c r="E33" s="13" t="s">
        <v>78</v>
      </c>
      <c r="F33" s="15">
        <f>D33+3</f>
        <v>43016</v>
      </c>
    </row>
    <row r="34" spans="1:6" ht="15" customHeight="1" x14ac:dyDescent="0.25">
      <c r="A34" s="171" t="str">
        <f>A12</f>
        <v>Vanquish</v>
      </c>
      <c r="B34" s="78" t="str">
        <f>B12</f>
        <v>054</v>
      </c>
      <c r="C34" s="28" t="str">
        <f>C12</f>
        <v>Monday</v>
      </c>
      <c r="D34" s="168">
        <f>D12</f>
        <v>43017</v>
      </c>
      <c r="E34" s="70" t="s">
        <v>17</v>
      </c>
      <c r="F34" s="30">
        <f>D34+4</f>
        <v>43021</v>
      </c>
    </row>
    <row r="35" spans="1:6" ht="15" customHeight="1" x14ac:dyDescent="0.25">
      <c r="A35" s="73" t="s">
        <v>8</v>
      </c>
      <c r="B35" s="81">
        <v>487</v>
      </c>
      <c r="C35" s="31" t="s">
        <v>10</v>
      </c>
      <c r="D35" s="169">
        <f>D33+7</f>
        <v>43020</v>
      </c>
      <c r="E35" s="13" t="s">
        <v>78</v>
      </c>
      <c r="F35" s="15">
        <f>D35+3</f>
        <v>43023</v>
      </c>
    </row>
    <row r="36" spans="1:6" ht="15" customHeight="1" x14ac:dyDescent="0.25">
      <c r="A36" s="172" t="str">
        <f>A14</f>
        <v>Vantage</v>
      </c>
      <c r="B36" s="78" t="str">
        <f>B14</f>
        <v>015</v>
      </c>
      <c r="C36" s="28" t="str">
        <f>C14</f>
        <v>Monday</v>
      </c>
      <c r="D36" s="168">
        <f>D14</f>
        <v>43024</v>
      </c>
      <c r="E36" s="29" t="s">
        <v>17</v>
      </c>
      <c r="F36" s="30">
        <f>D36+4</f>
        <v>43028</v>
      </c>
    </row>
    <row r="37" spans="1:6" ht="15" customHeight="1" x14ac:dyDescent="0.25">
      <c r="A37" s="73" t="s">
        <v>48</v>
      </c>
      <c r="B37" s="91" t="s">
        <v>135</v>
      </c>
      <c r="C37" s="31" t="s">
        <v>10</v>
      </c>
      <c r="D37" s="169">
        <f>D35+7</f>
        <v>43027</v>
      </c>
      <c r="E37" s="13" t="s">
        <v>78</v>
      </c>
      <c r="F37" s="15">
        <f>D37+3</f>
        <v>43030</v>
      </c>
    </row>
    <row r="38" spans="1:6" ht="15" customHeight="1" x14ac:dyDescent="0.25">
      <c r="A38" s="172" t="str">
        <f>A16</f>
        <v>Caribe Mariner</v>
      </c>
      <c r="B38" s="68">
        <f>B16</f>
        <v>488</v>
      </c>
      <c r="C38" s="28" t="s">
        <v>13</v>
      </c>
      <c r="D38" s="168">
        <f>D16</f>
        <v>43031</v>
      </c>
      <c r="E38" s="29" t="s">
        <v>17</v>
      </c>
      <c r="F38" s="30">
        <f>D38+4</f>
        <v>43035</v>
      </c>
    </row>
    <row r="39" spans="1:6" ht="15" customHeight="1" x14ac:dyDescent="0.25">
      <c r="A39" s="73" t="s">
        <v>105</v>
      </c>
      <c r="B39" s="91" t="s">
        <v>62</v>
      </c>
      <c r="C39" s="31" t="s">
        <v>10</v>
      </c>
      <c r="D39" s="169">
        <f t="shared" ref="D39:D41" si="2">D37+7</f>
        <v>43034</v>
      </c>
      <c r="E39" s="13" t="s">
        <v>78</v>
      </c>
      <c r="F39" s="15">
        <f>D39+3</f>
        <v>43037</v>
      </c>
    </row>
    <row r="40" spans="1:6" ht="15" customHeight="1" x14ac:dyDescent="0.25">
      <c r="A40" s="172" t="str">
        <f>A18</f>
        <v>Vanquish</v>
      </c>
      <c r="B40" s="78" t="str">
        <f>B18</f>
        <v>056</v>
      </c>
      <c r="C40" s="28" t="s">
        <v>13</v>
      </c>
      <c r="D40" s="168">
        <f>D18</f>
        <v>43038</v>
      </c>
      <c r="E40" s="29" t="s">
        <v>17</v>
      </c>
      <c r="F40" s="30">
        <f>D40+4</f>
        <v>43042</v>
      </c>
    </row>
    <row r="41" spans="1:6" ht="15" customHeight="1" x14ac:dyDescent="0.25">
      <c r="A41" s="73" t="s">
        <v>8</v>
      </c>
      <c r="B41" s="91">
        <v>489</v>
      </c>
      <c r="C41" s="31" t="s">
        <v>10</v>
      </c>
      <c r="D41" s="169">
        <f t="shared" si="2"/>
        <v>43041</v>
      </c>
      <c r="E41" s="13" t="s">
        <v>78</v>
      </c>
      <c r="F41" s="15">
        <f>D41+3</f>
        <v>43044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97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Vantage</v>
      </c>
      <c r="B50" s="83" t="str">
        <f>B33</f>
        <v>014</v>
      </c>
      <c r="C50" s="76" t="str">
        <f>C33</f>
        <v>Thursday</v>
      </c>
      <c r="D50" s="32">
        <f>D33</f>
        <v>43013</v>
      </c>
      <c r="E50" s="54" t="s">
        <v>9</v>
      </c>
      <c r="F50" s="84">
        <f>D50+5</f>
        <v>43018</v>
      </c>
    </row>
    <row r="51" spans="1:6" ht="15" customHeight="1" x14ac:dyDescent="0.25">
      <c r="A51" s="36" t="str">
        <f>A35</f>
        <v>Caribe Mariner</v>
      </c>
      <c r="B51" s="82">
        <f>B35</f>
        <v>487</v>
      </c>
      <c r="C51" s="45" t="str">
        <f>C35</f>
        <v>Thursday</v>
      </c>
      <c r="D51" s="37">
        <f>D35</f>
        <v>43020</v>
      </c>
      <c r="E51" s="45" t="s">
        <v>9</v>
      </c>
      <c r="F51" s="38">
        <f t="shared" ref="F51:F52" si="3">D51+5</f>
        <v>43025</v>
      </c>
    </row>
    <row r="52" spans="1:6" ht="15" customHeight="1" x14ac:dyDescent="0.25">
      <c r="A52" s="12" t="str">
        <f>A37</f>
        <v>Vanquish</v>
      </c>
      <c r="B52" s="83" t="str">
        <f>B37</f>
        <v>055</v>
      </c>
      <c r="C52" s="76" t="str">
        <f>C37</f>
        <v>Thursday</v>
      </c>
      <c r="D52" s="34">
        <f>D37</f>
        <v>43027</v>
      </c>
      <c r="E52" s="54" t="s">
        <v>9</v>
      </c>
      <c r="F52" s="84">
        <f t="shared" si="3"/>
        <v>43032</v>
      </c>
    </row>
    <row r="53" spans="1:6" ht="15" customHeight="1" x14ac:dyDescent="0.25">
      <c r="A53" s="36" t="str">
        <f>A39</f>
        <v>Vantage</v>
      </c>
      <c r="B53" s="82" t="str">
        <f>B39</f>
        <v>016</v>
      </c>
      <c r="C53" s="45" t="str">
        <f>C39</f>
        <v>Thursday</v>
      </c>
      <c r="D53" s="37">
        <f>D39</f>
        <v>43034</v>
      </c>
      <c r="E53" s="45" t="s">
        <v>9</v>
      </c>
      <c r="F53" s="38">
        <f>D53+5</f>
        <v>43039</v>
      </c>
    </row>
    <row r="54" spans="1:6" ht="12.75" customHeight="1" x14ac:dyDescent="0.25">
      <c r="A54" s="12" t="str">
        <f>A41</f>
        <v>Caribe Mariner</v>
      </c>
      <c r="B54" s="83">
        <f>B41</f>
        <v>489</v>
      </c>
      <c r="C54" s="54" t="str">
        <f>C41</f>
        <v>Thursday</v>
      </c>
      <c r="D54" s="16">
        <f>D41</f>
        <v>43041</v>
      </c>
      <c r="E54" s="54" t="s">
        <v>9</v>
      </c>
      <c r="F54" s="84">
        <f>D54+5</f>
        <v>43046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97"/>
      <c r="B57" s="197"/>
      <c r="C57" s="197"/>
      <c r="D57" s="197"/>
      <c r="E57" s="197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customHeight="1" thickTop="1" x14ac:dyDescent="0.25">
      <c r="A62" s="98" t="str">
        <f>A32</f>
        <v>Caribe Mariner</v>
      </c>
      <c r="B62" s="174" t="str">
        <f>B32</f>
        <v>486</v>
      </c>
      <c r="C62" s="175" t="str">
        <f>C10</f>
        <v>Monday</v>
      </c>
      <c r="D62" s="176">
        <f>D10</f>
        <v>43010</v>
      </c>
      <c r="E62" s="102" t="s">
        <v>17</v>
      </c>
      <c r="F62" s="103">
        <f>D62+4</f>
        <v>43014</v>
      </c>
    </row>
    <row r="63" spans="1:6" ht="15" customHeight="1" x14ac:dyDescent="0.25">
      <c r="A63" s="198" t="str">
        <f>A34</f>
        <v>Vanquish</v>
      </c>
      <c r="B63" s="199" t="str">
        <f>B34</f>
        <v>054</v>
      </c>
      <c r="C63" s="106" t="str">
        <f>C12</f>
        <v>Monday</v>
      </c>
      <c r="D63" s="213">
        <f>D12</f>
        <v>43017</v>
      </c>
      <c r="E63" s="106" t="s">
        <v>17</v>
      </c>
      <c r="F63" s="201">
        <f>D63+4</f>
        <v>43021</v>
      </c>
    </row>
    <row r="64" spans="1:6" ht="15" customHeight="1" x14ac:dyDescent="0.25">
      <c r="A64" s="98" t="str">
        <f>A36</f>
        <v>Vantage</v>
      </c>
      <c r="B64" s="99" t="str">
        <f>B36</f>
        <v>015</v>
      </c>
      <c r="C64" s="100" t="s">
        <v>13</v>
      </c>
      <c r="D64" s="101">
        <f>D36</f>
        <v>43024</v>
      </c>
      <c r="E64" s="102" t="s">
        <v>17</v>
      </c>
      <c r="F64" s="103">
        <f t="shared" ref="F64:F66" si="4">D64+4</f>
        <v>43028</v>
      </c>
    </row>
    <row r="65" spans="1:7" ht="15" customHeight="1" x14ac:dyDescent="0.25">
      <c r="A65" s="192" t="str">
        <f>A38</f>
        <v>Caribe Mariner</v>
      </c>
      <c r="B65" s="109">
        <f>B38</f>
        <v>488</v>
      </c>
      <c r="C65" s="106" t="s">
        <v>13</v>
      </c>
      <c r="D65" s="107">
        <f>D16</f>
        <v>43031</v>
      </c>
      <c r="E65" s="106" t="s">
        <v>17</v>
      </c>
      <c r="F65" s="90">
        <f t="shared" si="4"/>
        <v>43035</v>
      </c>
    </row>
    <row r="66" spans="1:7" ht="15" customHeight="1" x14ac:dyDescent="0.25">
      <c r="A66" s="178" t="str">
        <f>A40</f>
        <v>Vanquish</v>
      </c>
      <c r="B66" s="108" t="str">
        <f>B40</f>
        <v>056</v>
      </c>
      <c r="C66" s="93" t="s">
        <v>13</v>
      </c>
      <c r="D66" s="94">
        <f>D65+7</f>
        <v>43038</v>
      </c>
      <c r="E66" s="93" t="s">
        <v>17</v>
      </c>
      <c r="F66" s="84">
        <f t="shared" si="4"/>
        <v>43042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sqref="A1:F1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2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42979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8</v>
      </c>
      <c r="B10" s="57" t="s">
        <v>128</v>
      </c>
      <c r="C10" s="13" t="s">
        <v>13</v>
      </c>
      <c r="D10" s="14">
        <v>42975</v>
      </c>
      <c r="E10" s="13" t="s">
        <v>14</v>
      </c>
      <c r="F10" s="15">
        <f>D10+2</f>
        <v>42977</v>
      </c>
      <c r="I10" s="50"/>
      <c r="J10" s="51"/>
      <c r="K10" s="52"/>
    </row>
    <row r="11" spans="1:11" ht="15" customHeight="1" x14ac:dyDescent="0.25">
      <c r="A11" s="58" t="s">
        <v>11</v>
      </c>
      <c r="B11" s="162" t="s">
        <v>126</v>
      </c>
      <c r="C11" s="61" t="s">
        <v>10</v>
      </c>
      <c r="D11" s="210">
        <f>D10+3</f>
        <v>42978</v>
      </c>
      <c r="E11" s="61" t="s">
        <v>12</v>
      </c>
      <c r="F11" s="62">
        <f>D11+2</f>
        <v>42980</v>
      </c>
      <c r="I11" s="50"/>
      <c r="J11" s="51"/>
      <c r="K11" s="52"/>
    </row>
    <row r="12" spans="1:11" ht="15" customHeight="1" x14ac:dyDescent="0.25">
      <c r="A12" s="209" t="s">
        <v>131</v>
      </c>
      <c r="B12" s="74" t="s">
        <v>129</v>
      </c>
      <c r="C12" s="54" t="s">
        <v>9</v>
      </c>
      <c r="D12" s="16">
        <f>D10+8</f>
        <v>42983</v>
      </c>
      <c r="E12" s="54" t="s">
        <v>10</v>
      </c>
      <c r="F12" s="16">
        <f>D12+2</f>
        <v>42985</v>
      </c>
      <c r="I12" s="53"/>
      <c r="J12" s="51"/>
      <c r="K12" s="52"/>
    </row>
    <row r="13" spans="1:11" ht="15" customHeight="1" x14ac:dyDescent="0.25">
      <c r="A13" s="58" t="s">
        <v>11</v>
      </c>
      <c r="B13" s="164">
        <f>B11+1</f>
        <v>458</v>
      </c>
      <c r="C13" s="61" t="s">
        <v>10</v>
      </c>
      <c r="D13" s="62">
        <f>D11+7</f>
        <v>42985</v>
      </c>
      <c r="E13" s="61" t="s">
        <v>12</v>
      </c>
      <c r="F13" s="62">
        <f t="shared" ref="F13:F19" si="0">D13+2</f>
        <v>42987</v>
      </c>
      <c r="I13" s="53"/>
      <c r="J13" s="51"/>
      <c r="K13" s="52"/>
    </row>
    <row r="14" spans="1:11" ht="12.75" customHeight="1" x14ac:dyDescent="0.25">
      <c r="A14" s="12" t="s">
        <v>34</v>
      </c>
      <c r="B14" s="163"/>
      <c r="C14" s="13"/>
      <c r="D14" s="15">
        <f>D12+6</f>
        <v>42989</v>
      </c>
      <c r="E14" s="13" t="s">
        <v>14</v>
      </c>
      <c r="F14" s="15">
        <f t="shared" si="0"/>
        <v>42991</v>
      </c>
      <c r="I14" s="53"/>
      <c r="J14" s="51"/>
      <c r="K14" s="52"/>
    </row>
    <row r="15" spans="1:11" ht="15" customHeight="1" x14ac:dyDescent="0.25">
      <c r="A15" s="58" t="s">
        <v>105</v>
      </c>
      <c r="B15" s="212" t="s">
        <v>54</v>
      </c>
      <c r="C15" s="61" t="s">
        <v>10</v>
      </c>
      <c r="D15" s="62">
        <f t="shared" ref="D15" si="1">D13+7</f>
        <v>42992</v>
      </c>
      <c r="E15" s="61" t="s">
        <v>12</v>
      </c>
      <c r="F15" s="62">
        <f t="shared" si="0"/>
        <v>42994</v>
      </c>
      <c r="I15" s="53"/>
      <c r="J15" s="51"/>
      <c r="K15" s="52"/>
    </row>
    <row r="16" spans="1:11" ht="15" customHeight="1" x14ac:dyDescent="0.25">
      <c r="A16" s="12" t="s">
        <v>48</v>
      </c>
      <c r="B16" s="165" t="s">
        <v>130</v>
      </c>
      <c r="C16" s="13" t="s">
        <v>13</v>
      </c>
      <c r="D16" s="15">
        <f>D14+7</f>
        <v>42996</v>
      </c>
      <c r="E16" s="13" t="s">
        <v>14</v>
      </c>
      <c r="F16" s="15">
        <f t="shared" si="0"/>
        <v>42998</v>
      </c>
      <c r="I16" s="53"/>
      <c r="J16" s="51"/>
      <c r="K16" s="52"/>
    </row>
    <row r="17" spans="1:11" ht="15" customHeight="1" x14ac:dyDescent="0.25">
      <c r="A17" s="58" t="s">
        <v>11</v>
      </c>
      <c r="B17" s="164">
        <v>459</v>
      </c>
      <c r="C17" s="61" t="s">
        <v>10</v>
      </c>
      <c r="D17" s="62">
        <f>D15+7</f>
        <v>42999</v>
      </c>
      <c r="E17" s="61" t="s">
        <v>12</v>
      </c>
      <c r="F17" s="62">
        <f t="shared" si="0"/>
        <v>43001</v>
      </c>
      <c r="I17" s="53"/>
      <c r="J17" s="51"/>
      <c r="K17" s="52"/>
    </row>
    <row r="18" spans="1:11" ht="15" customHeight="1" x14ac:dyDescent="0.25">
      <c r="A18" s="12" t="s">
        <v>105</v>
      </c>
      <c r="B18" s="163" t="s">
        <v>55</v>
      </c>
      <c r="C18" s="13" t="s">
        <v>13</v>
      </c>
      <c r="D18" s="15">
        <f>D16+7</f>
        <v>43003</v>
      </c>
      <c r="E18" s="13" t="s">
        <v>14</v>
      </c>
      <c r="F18" s="15">
        <f t="shared" si="0"/>
        <v>43005</v>
      </c>
      <c r="I18" s="53"/>
      <c r="J18" s="51"/>
      <c r="K18" s="52"/>
    </row>
    <row r="19" spans="1:11" ht="15" customHeight="1" x14ac:dyDescent="0.25">
      <c r="A19" s="58" t="s">
        <v>11</v>
      </c>
      <c r="B19" s="164">
        <f>B17+1</f>
        <v>460</v>
      </c>
      <c r="C19" s="61" t="s">
        <v>10</v>
      </c>
      <c r="D19" s="62">
        <f>D17+7</f>
        <v>43006</v>
      </c>
      <c r="E19" s="61" t="s">
        <v>12</v>
      </c>
      <c r="F19" s="62">
        <f t="shared" si="0"/>
        <v>43008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96"/>
      <c r="B26" s="20"/>
      <c r="C26" s="21"/>
      <c r="D26" s="22"/>
      <c r="E26" s="21"/>
      <c r="F26" s="22"/>
    </row>
    <row r="27" spans="1:11" ht="7.5" customHeight="1" x14ac:dyDescent="0.25">
      <c r="A27" s="196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70" t="str">
        <f>A10</f>
        <v>Caribe Mariner</v>
      </c>
      <c r="B32" s="149" t="str">
        <f>B10</f>
        <v>483</v>
      </c>
      <c r="C32" s="150" t="str">
        <f>C10</f>
        <v>Monday</v>
      </c>
      <c r="D32" s="166">
        <f>D10</f>
        <v>42975</v>
      </c>
      <c r="E32" s="152" t="s">
        <v>17</v>
      </c>
      <c r="F32" s="153">
        <f>D32+4</f>
        <v>42979</v>
      </c>
    </row>
    <row r="33" spans="1:6" ht="15" customHeight="1" x14ac:dyDescent="0.25">
      <c r="A33" s="73" t="s">
        <v>105</v>
      </c>
      <c r="B33" s="56" t="s">
        <v>53</v>
      </c>
      <c r="C33" s="31" t="s">
        <v>10</v>
      </c>
      <c r="D33" s="167">
        <f>D11</f>
        <v>42978</v>
      </c>
      <c r="E33" s="13" t="s">
        <v>78</v>
      </c>
      <c r="F33" s="15">
        <f>D33+3</f>
        <v>42981</v>
      </c>
    </row>
    <row r="34" spans="1:6" ht="15" customHeight="1" x14ac:dyDescent="0.25">
      <c r="A34" s="205" t="str">
        <f>A12</f>
        <v>Vanquish***</v>
      </c>
      <c r="B34" s="113" t="str">
        <f>B12</f>
        <v>051</v>
      </c>
      <c r="C34" s="206" t="str">
        <f>C12</f>
        <v>Tuesday</v>
      </c>
      <c r="D34" s="33">
        <f>D12</f>
        <v>42983</v>
      </c>
      <c r="E34" s="207" t="s">
        <v>24</v>
      </c>
      <c r="F34" s="208">
        <f>D34+4</f>
        <v>42987</v>
      </c>
    </row>
    <row r="35" spans="1:6" ht="15" customHeight="1" x14ac:dyDescent="0.25">
      <c r="A35" s="73" t="s">
        <v>8</v>
      </c>
      <c r="B35" s="81">
        <v>484</v>
      </c>
      <c r="C35" s="31" t="s">
        <v>10</v>
      </c>
      <c r="D35" s="169">
        <f>D33+7</f>
        <v>42985</v>
      </c>
      <c r="E35" s="13" t="s">
        <v>78</v>
      </c>
      <c r="F35" s="15">
        <f>D35+3</f>
        <v>42988</v>
      </c>
    </row>
    <row r="36" spans="1:6" ht="15" customHeight="1" x14ac:dyDescent="0.25">
      <c r="A36" s="172" t="str">
        <f>A14</f>
        <v>Cancelled</v>
      </c>
      <c r="B36" s="78"/>
      <c r="C36" s="28"/>
      <c r="D36" s="168">
        <f>D14</f>
        <v>42989</v>
      </c>
      <c r="E36" s="29" t="s">
        <v>17</v>
      </c>
      <c r="F36" s="30">
        <f>D36+4</f>
        <v>42993</v>
      </c>
    </row>
    <row r="37" spans="1:6" ht="15" customHeight="1" x14ac:dyDescent="0.25">
      <c r="A37" s="73" t="s">
        <v>105</v>
      </c>
      <c r="B37" s="91" t="s">
        <v>54</v>
      </c>
      <c r="C37" s="31" t="s">
        <v>10</v>
      </c>
      <c r="D37" s="169">
        <f>D35+7</f>
        <v>42992</v>
      </c>
      <c r="E37" s="13" t="s">
        <v>78</v>
      </c>
      <c r="F37" s="15">
        <f>D37+3</f>
        <v>42995</v>
      </c>
    </row>
    <row r="38" spans="1:6" ht="15" customHeight="1" x14ac:dyDescent="0.25">
      <c r="A38" s="172" t="str">
        <f>A16</f>
        <v>Vanquish</v>
      </c>
      <c r="B38" s="68" t="str">
        <f>B16</f>
        <v>052</v>
      </c>
      <c r="C38" s="28" t="s">
        <v>13</v>
      </c>
      <c r="D38" s="168">
        <f>D16</f>
        <v>42996</v>
      </c>
      <c r="E38" s="29" t="s">
        <v>17</v>
      </c>
      <c r="F38" s="30">
        <f>D38+4</f>
        <v>43000</v>
      </c>
    </row>
    <row r="39" spans="1:6" ht="15" customHeight="1" x14ac:dyDescent="0.25">
      <c r="A39" s="73" t="s">
        <v>8</v>
      </c>
      <c r="B39" s="91">
        <v>485</v>
      </c>
      <c r="C39" s="31" t="s">
        <v>10</v>
      </c>
      <c r="D39" s="169">
        <f t="shared" ref="D39:D41" si="2">D37+7</f>
        <v>42999</v>
      </c>
      <c r="E39" s="13" t="s">
        <v>78</v>
      </c>
      <c r="F39" s="15">
        <f>D39+3</f>
        <v>43002</v>
      </c>
    </row>
    <row r="40" spans="1:6" ht="15" customHeight="1" x14ac:dyDescent="0.25">
      <c r="A40" s="172" t="str">
        <f>A18</f>
        <v>Vantage</v>
      </c>
      <c r="B40" s="78" t="str">
        <f>B18</f>
        <v>013</v>
      </c>
      <c r="C40" s="28" t="s">
        <v>13</v>
      </c>
      <c r="D40" s="168">
        <f>D18</f>
        <v>43003</v>
      </c>
      <c r="E40" s="29" t="s">
        <v>17</v>
      </c>
      <c r="F40" s="30">
        <f>D40+4</f>
        <v>43007</v>
      </c>
    </row>
    <row r="41" spans="1:6" ht="15" customHeight="1" x14ac:dyDescent="0.25">
      <c r="A41" s="73" t="s">
        <v>48</v>
      </c>
      <c r="B41" s="91" t="s">
        <v>127</v>
      </c>
      <c r="C41" s="31" t="s">
        <v>10</v>
      </c>
      <c r="D41" s="169">
        <f t="shared" si="2"/>
        <v>43006</v>
      </c>
      <c r="E41" s="13" t="s">
        <v>78</v>
      </c>
      <c r="F41" s="15">
        <f>D41+3</f>
        <v>43009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96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Vantage</v>
      </c>
      <c r="B50" s="83" t="str">
        <f>B33</f>
        <v>011</v>
      </c>
      <c r="C50" s="76" t="s">
        <v>10</v>
      </c>
      <c r="D50" s="32">
        <f>D33</f>
        <v>42978</v>
      </c>
      <c r="E50" s="54" t="s">
        <v>9</v>
      </c>
      <c r="F50" s="84">
        <f>D50+5</f>
        <v>42983</v>
      </c>
    </row>
    <row r="51" spans="1:6" ht="15" customHeight="1" x14ac:dyDescent="0.25">
      <c r="A51" s="36" t="str">
        <f>A35</f>
        <v>Caribe Mariner</v>
      </c>
      <c r="B51" s="82">
        <f>B35</f>
        <v>484</v>
      </c>
      <c r="C51" s="45" t="str">
        <f>C35</f>
        <v>Thursday</v>
      </c>
      <c r="D51" s="37">
        <f>D35</f>
        <v>42985</v>
      </c>
      <c r="E51" s="45" t="s">
        <v>9</v>
      </c>
      <c r="F51" s="38">
        <f t="shared" ref="F51:F52" si="3">D51+5</f>
        <v>42990</v>
      </c>
    </row>
    <row r="52" spans="1:6" ht="15" customHeight="1" x14ac:dyDescent="0.25">
      <c r="A52" s="12" t="s">
        <v>34</v>
      </c>
      <c r="B52" s="83" t="s">
        <v>23</v>
      </c>
      <c r="C52" s="76" t="str">
        <f>C37</f>
        <v>Thursday</v>
      </c>
      <c r="D52" s="34">
        <f>D37</f>
        <v>42992</v>
      </c>
      <c r="E52" s="54" t="s">
        <v>9</v>
      </c>
      <c r="F52" s="84">
        <f t="shared" si="3"/>
        <v>42997</v>
      </c>
    </row>
    <row r="53" spans="1:6" ht="15" customHeight="1" x14ac:dyDescent="0.25">
      <c r="A53" s="36" t="str">
        <f>A39</f>
        <v>Caribe Mariner</v>
      </c>
      <c r="B53" s="82">
        <f>B39</f>
        <v>485</v>
      </c>
      <c r="C53" s="45" t="str">
        <f>C39</f>
        <v>Thursday</v>
      </c>
      <c r="D53" s="37">
        <f>D39</f>
        <v>42999</v>
      </c>
      <c r="E53" s="45" t="s">
        <v>9</v>
      </c>
      <c r="F53" s="38">
        <f>D53+5</f>
        <v>43004</v>
      </c>
    </row>
    <row r="54" spans="1:6" ht="12.75" customHeight="1" x14ac:dyDescent="0.25">
      <c r="A54" s="12" t="str">
        <f>A41</f>
        <v>Vanquish</v>
      </c>
      <c r="B54" s="83" t="str">
        <f>B41</f>
        <v>053</v>
      </c>
      <c r="C54" s="54" t="str">
        <f>C41</f>
        <v>Thursday</v>
      </c>
      <c r="D54" s="16">
        <f>D41</f>
        <v>43006</v>
      </c>
      <c r="E54" s="54" t="s">
        <v>9</v>
      </c>
      <c r="F54" s="84">
        <f>D54+5</f>
        <v>43011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96"/>
      <c r="B57" s="196"/>
      <c r="C57" s="196"/>
      <c r="D57" s="196"/>
      <c r="E57" s="196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customHeight="1" thickTop="1" x14ac:dyDescent="0.25">
      <c r="A62" s="98" t="str">
        <f>A32</f>
        <v>Caribe Mariner</v>
      </c>
      <c r="B62" s="174" t="str">
        <f>B32</f>
        <v>483</v>
      </c>
      <c r="C62" s="175" t="str">
        <f>C10</f>
        <v>Monday</v>
      </c>
      <c r="D62" s="176">
        <f>D10</f>
        <v>42975</v>
      </c>
      <c r="E62" s="102" t="s">
        <v>17</v>
      </c>
      <c r="F62" s="103">
        <f>D62+4</f>
        <v>42979</v>
      </c>
    </row>
    <row r="63" spans="1:6" ht="15" customHeight="1" x14ac:dyDescent="0.25">
      <c r="A63" s="203" t="str">
        <f>A34</f>
        <v>Vanquish***</v>
      </c>
      <c r="B63" s="204" t="str">
        <f>B34</f>
        <v>051</v>
      </c>
      <c r="C63" s="202" t="str">
        <f>C12</f>
        <v>Tuesday</v>
      </c>
      <c r="D63" s="200">
        <f>D12</f>
        <v>42983</v>
      </c>
      <c r="E63" s="202" t="s">
        <v>78</v>
      </c>
      <c r="F63" s="201">
        <f>D63+5</f>
        <v>42988</v>
      </c>
    </row>
    <row r="64" spans="1:6" ht="15" customHeight="1" x14ac:dyDescent="0.25">
      <c r="A64" s="98" t="str">
        <f>A36</f>
        <v>Cancelled</v>
      </c>
      <c r="B64" s="99"/>
      <c r="C64" s="100" t="s">
        <v>13</v>
      </c>
      <c r="D64" s="101">
        <f>D36</f>
        <v>42989</v>
      </c>
      <c r="E64" s="102" t="s">
        <v>17</v>
      </c>
      <c r="F64" s="103">
        <f t="shared" ref="F64:F66" si="4">D64+4</f>
        <v>42993</v>
      </c>
    </row>
    <row r="65" spans="1:7" ht="15" customHeight="1" x14ac:dyDescent="0.25">
      <c r="A65" s="192" t="str">
        <f>A38</f>
        <v>Vanquish</v>
      </c>
      <c r="B65" s="109" t="str">
        <f>B38</f>
        <v>052</v>
      </c>
      <c r="C65" s="106" t="s">
        <v>13</v>
      </c>
      <c r="D65" s="107">
        <f>D16</f>
        <v>42996</v>
      </c>
      <c r="E65" s="106" t="s">
        <v>17</v>
      </c>
      <c r="F65" s="90">
        <f t="shared" si="4"/>
        <v>43000</v>
      </c>
    </row>
    <row r="66" spans="1:7" ht="15" customHeight="1" x14ac:dyDescent="0.25">
      <c r="A66" s="178" t="str">
        <f>A40</f>
        <v>Vantage</v>
      </c>
      <c r="B66" s="108" t="str">
        <f>B40</f>
        <v>013</v>
      </c>
      <c r="C66" s="93" t="s">
        <v>13</v>
      </c>
      <c r="D66" s="94">
        <f>D65+7</f>
        <v>43003</v>
      </c>
      <c r="E66" s="93" t="s">
        <v>17</v>
      </c>
      <c r="F66" s="84">
        <f t="shared" si="4"/>
        <v>43007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sqref="A1:F1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2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42948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105</v>
      </c>
      <c r="B10" s="57" t="s">
        <v>116</v>
      </c>
      <c r="C10" s="13" t="s">
        <v>13</v>
      </c>
      <c r="D10" s="14">
        <v>42947</v>
      </c>
      <c r="E10" s="13" t="s">
        <v>14</v>
      </c>
      <c r="F10" s="15">
        <f>D10+2</f>
        <v>42949</v>
      </c>
      <c r="I10" s="50"/>
      <c r="J10" s="51"/>
      <c r="K10" s="52"/>
    </row>
    <row r="11" spans="1:11" ht="15" customHeight="1" x14ac:dyDescent="0.25">
      <c r="A11" s="58" t="s">
        <v>11</v>
      </c>
      <c r="B11" s="162" t="s">
        <v>123</v>
      </c>
      <c r="C11" s="59" t="s">
        <v>10</v>
      </c>
      <c r="D11" s="60">
        <f>D10+3</f>
        <v>42950</v>
      </c>
      <c r="E11" s="61" t="s">
        <v>12</v>
      </c>
      <c r="F11" s="62">
        <f>D11+2</f>
        <v>42952</v>
      </c>
      <c r="I11" s="50"/>
      <c r="J11" s="51"/>
      <c r="K11" s="52"/>
    </row>
    <row r="12" spans="1:11" ht="15" customHeight="1" x14ac:dyDescent="0.25">
      <c r="A12" s="12" t="s">
        <v>8</v>
      </c>
      <c r="B12" s="163">
        <v>481</v>
      </c>
      <c r="C12" s="13" t="s">
        <v>13</v>
      </c>
      <c r="D12" s="16">
        <f>D10+7</f>
        <v>42954</v>
      </c>
      <c r="E12" s="13" t="s">
        <v>14</v>
      </c>
      <c r="F12" s="15">
        <f>D12+2</f>
        <v>42956</v>
      </c>
      <c r="I12" s="53"/>
      <c r="J12" s="51"/>
      <c r="K12" s="52"/>
    </row>
    <row r="13" spans="1:11" ht="15" customHeight="1" x14ac:dyDescent="0.25">
      <c r="A13" s="58" t="s">
        <v>11</v>
      </c>
      <c r="B13" s="164">
        <v>454</v>
      </c>
      <c r="C13" s="59" t="s">
        <v>10</v>
      </c>
      <c r="D13" s="64">
        <f>D11+7</f>
        <v>42957</v>
      </c>
      <c r="E13" s="61" t="s">
        <v>12</v>
      </c>
      <c r="F13" s="62">
        <f t="shared" ref="F13:F19" si="0">D13+2</f>
        <v>42959</v>
      </c>
      <c r="I13" s="53"/>
      <c r="J13" s="51"/>
      <c r="K13" s="52"/>
    </row>
    <row r="14" spans="1:11" ht="12.75" customHeight="1" x14ac:dyDescent="0.25">
      <c r="A14" s="12" t="s">
        <v>48</v>
      </c>
      <c r="B14" s="163" t="s">
        <v>121</v>
      </c>
      <c r="C14" s="13" t="s">
        <v>13</v>
      </c>
      <c r="D14" s="16">
        <f>D12+7</f>
        <v>42961</v>
      </c>
      <c r="E14" s="13" t="s">
        <v>14</v>
      </c>
      <c r="F14" s="15">
        <f t="shared" si="0"/>
        <v>42963</v>
      </c>
      <c r="I14" s="53"/>
      <c r="J14" s="51"/>
      <c r="K14" s="52"/>
    </row>
    <row r="15" spans="1:11" ht="15" customHeight="1" x14ac:dyDescent="0.25">
      <c r="A15" s="58" t="s">
        <v>11</v>
      </c>
      <c r="B15" s="164">
        <v>455</v>
      </c>
      <c r="C15" s="59" t="s">
        <v>10</v>
      </c>
      <c r="D15" s="64">
        <f t="shared" ref="D15" si="1">D13+7</f>
        <v>42964</v>
      </c>
      <c r="E15" s="61" t="s">
        <v>12</v>
      </c>
      <c r="F15" s="62">
        <f t="shared" si="0"/>
        <v>42966</v>
      </c>
      <c r="I15" s="53"/>
      <c r="J15" s="51"/>
      <c r="K15" s="52"/>
    </row>
    <row r="16" spans="1:11" ht="15" customHeight="1" x14ac:dyDescent="0.25">
      <c r="A16" s="12" t="s">
        <v>105</v>
      </c>
      <c r="B16" s="165" t="s">
        <v>122</v>
      </c>
      <c r="C16" s="13" t="s">
        <v>13</v>
      </c>
      <c r="D16" s="16">
        <f>D14+7</f>
        <v>42968</v>
      </c>
      <c r="E16" s="13" t="s">
        <v>14</v>
      </c>
      <c r="F16" s="15">
        <f t="shared" si="0"/>
        <v>42970</v>
      </c>
      <c r="I16" s="53"/>
      <c r="J16" s="51"/>
      <c r="K16" s="52"/>
    </row>
    <row r="17" spans="1:11" ht="15" customHeight="1" x14ac:dyDescent="0.25">
      <c r="A17" s="58" t="s">
        <v>11</v>
      </c>
      <c r="B17" s="164">
        <v>456</v>
      </c>
      <c r="C17" s="59" t="s">
        <v>10</v>
      </c>
      <c r="D17" s="64">
        <f>D15+7</f>
        <v>42971</v>
      </c>
      <c r="E17" s="61" t="s">
        <v>12</v>
      </c>
      <c r="F17" s="62">
        <f t="shared" si="0"/>
        <v>42973</v>
      </c>
      <c r="I17" s="53"/>
      <c r="J17" s="51"/>
      <c r="K17" s="52"/>
    </row>
    <row r="18" spans="1:11" ht="15" customHeight="1" x14ac:dyDescent="0.25">
      <c r="A18" s="12" t="s">
        <v>8</v>
      </c>
      <c r="B18" s="163">
        <v>483</v>
      </c>
      <c r="C18" s="13" t="s">
        <v>13</v>
      </c>
      <c r="D18" s="16">
        <f>D16+7</f>
        <v>42975</v>
      </c>
      <c r="E18" s="13" t="s">
        <v>14</v>
      </c>
      <c r="F18" s="15">
        <f t="shared" si="0"/>
        <v>42977</v>
      </c>
      <c r="I18" s="53"/>
      <c r="J18" s="51"/>
      <c r="K18" s="52"/>
    </row>
    <row r="19" spans="1:11" ht="15" customHeight="1" x14ac:dyDescent="0.25">
      <c r="A19" s="58" t="s">
        <v>11</v>
      </c>
      <c r="B19" s="164">
        <v>457</v>
      </c>
      <c r="C19" s="59" t="s">
        <v>10</v>
      </c>
      <c r="D19" s="64">
        <f>D17+7</f>
        <v>42978</v>
      </c>
      <c r="E19" s="61" t="s">
        <v>12</v>
      </c>
      <c r="F19" s="62">
        <f t="shared" si="0"/>
        <v>42980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96"/>
      <c r="B26" s="20"/>
      <c r="C26" s="21"/>
      <c r="D26" s="22"/>
      <c r="E26" s="21"/>
      <c r="F26" s="22"/>
    </row>
    <row r="27" spans="1:11" ht="7.5" customHeight="1" x14ac:dyDescent="0.25">
      <c r="A27" s="196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70" t="str">
        <f>A10</f>
        <v>Vantage</v>
      </c>
      <c r="B32" s="149" t="str">
        <f>B10</f>
        <v>008</v>
      </c>
      <c r="C32" s="150" t="str">
        <f>C10</f>
        <v>Monday</v>
      </c>
      <c r="D32" s="166">
        <f>D10</f>
        <v>42947</v>
      </c>
      <c r="E32" s="152" t="s">
        <v>17</v>
      </c>
      <c r="F32" s="153">
        <f>D32+4</f>
        <v>42951</v>
      </c>
    </row>
    <row r="33" spans="1:6" ht="15" customHeight="1" x14ac:dyDescent="0.25">
      <c r="A33" s="73" t="s">
        <v>48</v>
      </c>
      <c r="B33" s="56" t="s">
        <v>120</v>
      </c>
      <c r="C33" s="31" t="s">
        <v>10</v>
      </c>
      <c r="D33" s="167">
        <f>D11</f>
        <v>42950</v>
      </c>
      <c r="E33" s="13" t="s">
        <v>78</v>
      </c>
      <c r="F33" s="15">
        <f>D33+3</f>
        <v>42953</v>
      </c>
    </row>
    <row r="34" spans="1:6" ht="15" customHeight="1" x14ac:dyDescent="0.25">
      <c r="A34" s="171" t="str">
        <f>A12</f>
        <v>Caribe Mariner</v>
      </c>
      <c r="B34" s="78">
        <f>B12</f>
        <v>481</v>
      </c>
      <c r="C34" s="28" t="s">
        <v>13</v>
      </c>
      <c r="D34" s="168">
        <f>D32+7</f>
        <v>42954</v>
      </c>
      <c r="E34" s="70" t="s">
        <v>17</v>
      </c>
      <c r="F34" s="30">
        <f>D34+4</f>
        <v>42958</v>
      </c>
    </row>
    <row r="35" spans="1:6" ht="15" customHeight="1" x14ac:dyDescent="0.25">
      <c r="A35" s="73" t="s">
        <v>105</v>
      </c>
      <c r="B35" s="81" t="s">
        <v>124</v>
      </c>
      <c r="C35" s="31" t="s">
        <v>10</v>
      </c>
      <c r="D35" s="169">
        <f>D33+7</f>
        <v>42957</v>
      </c>
      <c r="E35" s="13" t="s">
        <v>78</v>
      </c>
      <c r="F35" s="15">
        <f>D35+3</f>
        <v>42960</v>
      </c>
    </row>
    <row r="36" spans="1:6" ht="15" customHeight="1" x14ac:dyDescent="0.25">
      <c r="A36" s="172" t="str">
        <f>A14</f>
        <v>Vanquish</v>
      </c>
      <c r="B36" s="78" t="str">
        <f>B14</f>
        <v>049</v>
      </c>
      <c r="C36" s="28" t="str">
        <f>C14</f>
        <v>Monday</v>
      </c>
      <c r="D36" s="168">
        <f>D14</f>
        <v>42961</v>
      </c>
      <c r="E36" s="29" t="s">
        <v>17</v>
      </c>
      <c r="F36" s="30">
        <f>D36+4</f>
        <v>42965</v>
      </c>
    </row>
    <row r="37" spans="1:6" ht="15" customHeight="1" x14ac:dyDescent="0.25">
      <c r="A37" s="73" t="s">
        <v>8</v>
      </c>
      <c r="B37" s="91">
        <v>482</v>
      </c>
      <c r="C37" s="31" t="s">
        <v>10</v>
      </c>
      <c r="D37" s="169">
        <f>D35+7</f>
        <v>42964</v>
      </c>
      <c r="E37" s="13" t="s">
        <v>78</v>
      </c>
      <c r="F37" s="15">
        <f>D37+3</f>
        <v>42967</v>
      </c>
    </row>
    <row r="38" spans="1:6" ht="15" customHeight="1" x14ac:dyDescent="0.25">
      <c r="A38" s="172" t="str">
        <f>A16</f>
        <v>Vantage</v>
      </c>
      <c r="B38" s="68" t="str">
        <f>B16</f>
        <v>010</v>
      </c>
      <c r="C38" s="28" t="s">
        <v>13</v>
      </c>
      <c r="D38" s="168">
        <f>D16</f>
        <v>42968</v>
      </c>
      <c r="E38" s="29" t="s">
        <v>17</v>
      </c>
      <c r="F38" s="30">
        <f>D38+4</f>
        <v>42972</v>
      </c>
    </row>
    <row r="39" spans="1:6" ht="15" customHeight="1" x14ac:dyDescent="0.25">
      <c r="A39" s="73" t="s">
        <v>48</v>
      </c>
      <c r="B39" s="91" t="s">
        <v>125</v>
      </c>
      <c r="C39" s="31" t="s">
        <v>10</v>
      </c>
      <c r="D39" s="169">
        <f t="shared" ref="D39:D41" si="2">D37+7</f>
        <v>42971</v>
      </c>
      <c r="E39" s="13" t="s">
        <v>78</v>
      </c>
      <c r="F39" s="15">
        <f>D39+3</f>
        <v>42974</v>
      </c>
    </row>
    <row r="40" spans="1:6" ht="15" customHeight="1" x14ac:dyDescent="0.25">
      <c r="A40" s="172" t="str">
        <f>A18</f>
        <v>Caribe Mariner</v>
      </c>
      <c r="B40" s="78">
        <f>B18</f>
        <v>483</v>
      </c>
      <c r="C40" s="28" t="s">
        <v>13</v>
      </c>
      <c r="D40" s="168">
        <f>D18</f>
        <v>42975</v>
      </c>
      <c r="E40" s="29" t="s">
        <v>17</v>
      </c>
      <c r="F40" s="30">
        <f>D40+4</f>
        <v>42979</v>
      </c>
    </row>
    <row r="41" spans="1:6" ht="15" customHeight="1" x14ac:dyDescent="0.25">
      <c r="A41" s="73" t="s">
        <v>105</v>
      </c>
      <c r="B41" s="91" t="s">
        <v>53</v>
      </c>
      <c r="C41" s="31" t="s">
        <v>10</v>
      </c>
      <c r="D41" s="169">
        <f t="shared" si="2"/>
        <v>42978</v>
      </c>
      <c r="E41" s="13" t="s">
        <v>78</v>
      </c>
      <c r="F41" s="15">
        <f>D41+3</f>
        <v>42981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96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Vanquish</v>
      </c>
      <c r="B50" s="83" t="str">
        <f>B33</f>
        <v>048</v>
      </c>
      <c r="C50" s="76" t="s">
        <v>10</v>
      </c>
      <c r="D50" s="32">
        <f>D33</f>
        <v>42950</v>
      </c>
      <c r="E50" s="54" t="s">
        <v>9</v>
      </c>
      <c r="F50" s="84">
        <f>D50+5</f>
        <v>42955</v>
      </c>
    </row>
    <row r="51" spans="1:6" ht="15" customHeight="1" x14ac:dyDescent="0.25">
      <c r="A51" s="36" t="str">
        <f>A35</f>
        <v>Vantage</v>
      </c>
      <c r="B51" s="82" t="str">
        <f>B35</f>
        <v>009</v>
      </c>
      <c r="C51" s="45" t="str">
        <f>C35</f>
        <v>Thursday</v>
      </c>
      <c r="D51" s="37">
        <f>D35</f>
        <v>42957</v>
      </c>
      <c r="E51" s="45" t="s">
        <v>9</v>
      </c>
      <c r="F51" s="38">
        <f t="shared" ref="F51:F52" si="3">D51+5</f>
        <v>42962</v>
      </c>
    </row>
    <row r="52" spans="1:6" ht="15" customHeight="1" x14ac:dyDescent="0.25">
      <c r="A52" s="12" t="str">
        <f>A37</f>
        <v>Caribe Mariner</v>
      </c>
      <c r="B52" s="83">
        <f>B37</f>
        <v>482</v>
      </c>
      <c r="C52" s="76" t="str">
        <f>C37</f>
        <v>Thursday</v>
      </c>
      <c r="D52" s="34">
        <f>D37</f>
        <v>42964</v>
      </c>
      <c r="E52" s="54" t="s">
        <v>9</v>
      </c>
      <c r="F52" s="84">
        <f t="shared" si="3"/>
        <v>42969</v>
      </c>
    </row>
    <row r="53" spans="1:6" ht="15" customHeight="1" x14ac:dyDescent="0.25">
      <c r="A53" s="36" t="str">
        <f>A39</f>
        <v>Vanquish</v>
      </c>
      <c r="B53" s="82" t="str">
        <f>B39</f>
        <v>050</v>
      </c>
      <c r="C53" s="45" t="str">
        <f>C39</f>
        <v>Thursday</v>
      </c>
      <c r="D53" s="37">
        <f>D39</f>
        <v>42971</v>
      </c>
      <c r="E53" s="45" t="s">
        <v>9</v>
      </c>
      <c r="F53" s="38">
        <f>D53+5</f>
        <v>42976</v>
      </c>
    </row>
    <row r="54" spans="1:6" ht="12.75" customHeight="1" x14ac:dyDescent="0.25">
      <c r="A54" s="12" t="str">
        <f>A41</f>
        <v>Vantage</v>
      </c>
      <c r="B54" s="83" t="str">
        <f>B41</f>
        <v>011</v>
      </c>
      <c r="C54" s="54" t="str">
        <f>C41</f>
        <v>Thursday</v>
      </c>
      <c r="D54" s="16">
        <f>D41</f>
        <v>42978</v>
      </c>
      <c r="E54" s="54" t="s">
        <v>9</v>
      </c>
      <c r="F54" s="84">
        <f>D54+5</f>
        <v>42983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96"/>
      <c r="B57" s="196"/>
      <c r="C57" s="196"/>
      <c r="D57" s="196"/>
      <c r="E57" s="196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customHeight="1" thickTop="1" x14ac:dyDescent="0.25">
      <c r="A62" s="98" t="str">
        <f>A32</f>
        <v>Vantage</v>
      </c>
      <c r="B62" s="174" t="str">
        <f>B32</f>
        <v>008</v>
      </c>
      <c r="C62" s="175" t="str">
        <f>C10</f>
        <v>Monday</v>
      </c>
      <c r="D62" s="176">
        <f>D10</f>
        <v>42947</v>
      </c>
      <c r="E62" s="102" t="s">
        <v>17</v>
      </c>
      <c r="F62" s="103">
        <f>D62+4</f>
        <v>42951</v>
      </c>
    </row>
    <row r="63" spans="1:6" ht="15" customHeight="1" x14ac:dyDescent="0.25">
      <c r="A63" s="198" t="str">
        <f>A34</f>
        <v>Caribe Mariner</v>
      </c>
      <c r="B63" s="199">
        <f>B34</f>
        <v>481</v>
      </c>
      <c r="C63" s="106" t="s">
        <v>13</v>
      </c>
      <c r="D63" s="200">
        <f>D12</f>
        <v>42954</v>
      </c>
      <c r="E63" s="106" t="s">
        <v>17</v>
      </c>
      <c r="F63" s="201">
        <f>D63+4</f>
        <v>42958</v>
      </c>
    </row>
    <row r="64" spans="1:6" ht="15" customHeight="1" x14ac:dyDescent="0.25">
      <c r="A64" s="98" t="str">
        <f>A36</f>
        <v>Vanquish</v>
      </c>
      <c r="B64" s="99" t="str">
        <f>B36</f>
        <v>049</v>
      </c>
      <c r="C64" s="100" t="s">
        <v>13</v>
      </c>
      <c r="D64" s="101">
        <f>D63+7</f>
        <v>42961</v>
      </c>
      <c r="E64" s="102" t="s">
        <v>17</v>
      </c>
      <c r="F64" s="103">
        <f t="shared" ref="F64:F66" si="4">D64+4</f>
        <v>42965</v>
      </c>
    </row>
    <row r="65" spans="1:7" ht="15" customHeight="1" x14ac:dyDescent="0.25">
      <c r="A65" s="192" t="str">
        <f>A38</f>
        <v>Vantage</v>
      </c>
      <c r="B65" s="109" t="str">
        <f>B38</f>
        <v>010</v>
      </c>
      <c r="C65" s="106" t="s">
        <v>13</v>
      </c>
      <c r="D65" s="107">
        <f>D16</f>
        <v>42968</v>
      </c>
      <c r="E65" s="106" t="s">
        <v>17</v>
      </c>
      <c r="F65" s="90">
        <f t="shared" si="4"/>
        <v>42972</v>
      </c>
    </row>
    <row r="66" spans="1:7" ht="15" customHeight="1" x14ac:dyDescent="0.25">
      <c r="A66" s="178" t="str">
        <f>A40</f>
        <v>Caribe Mariner</v>
      </c>
      <c r="B66" s="108">
        <f>B40</f>
        <v>483</v>
      </c>
      <c r="C66" s="93" t="s">
        <v>13</v>
      </c>
      <c r="D66" s="94">
        <f>D65+7</f>
        <v>42975</v>
      </c>
      <c r="E66" s="93" t="s">
        <v>17</v>
      </c>
      <c r="F66" s="84">
        <f t="shared" si="4"/>
        <v>42979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activeCell="B44" sqref="B44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2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42917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48</v>
      </c>
      <c r="B10" s="57" t="s">
        <v>113</v>
      </c>
      <c r="C10" s="13" t="s">
        <v>13</v>
      </c>
      <c r="D10" s="14">
        <v>42919</v>
      </c>
      <c r="E10" s="13" t="s">
        <v>14</v>
      </c>
      <c r="F10" s="15">
        <f>D10+2</f>
        <v>42921</v>
      </c>
      <c r="I10" s="50"/>
      <c r="J10" s="51"/>
      <c r="K10" s="52"/>
    </row>
    <row r="11" spans="1:11" ht="15" customHeight="1" x14ac:dyDescent="0.25">
      <c r="A11" s="58" t="s">
        <v>11</v>
      </c>
      <c r="B11" s="162" t="s">
        <v>112</v>
      </c>
      <c r="C11" s="59" t="s">
        <v>10</v>
      </c>
      <c r="D11" s="60">
        <f>D10+3</f>
        <v>42922</v>
      </c>
      <c r="E11" s="61" t="s">
        <v>12</v>
      </c>
      <c r="F11" s="62">
        <f>D11+2</f>
        <v>42924</v>
      </c>
      <c r="I11" s="50"/>
      <c r="J11" s="51"/>
      <c r="K11" s="52"/>
    </row>
    <row r="12" spans="1:11" ht="15" customHeight="1" x14ac:dyDescent="0.25">
      <c r="A12" s="12" t="s">
        <v>105</v>
      </c>
      <c r="B12" s="163" t="s">
        <v>114</v>
      </c>
      <c r="C12" s="13" t="s">
        <v>13</v>
      </c>
      <c r="D12" s="16">
        <f>D10+7</f>
        <v>42926</v>
      </c>
      <c r="E12" s="13" t="s">
        <v>14</v>
      </c>
      <c r="F12" s="15">
        <f>D12+2</f>
        <v>42928</v>
      </c>
      <c r="I12" s="53"/>
      <c r="J12" s="51"/>
      <c r="K12" s="52"/>
    </row>
    <row r="13" spans="1:11" ht="15" customHeight="1" x14ac:dyDescent="0.25">
      <c r="A13" s="58" t="s">
        <v>11</v>
      </c>
      <c r="B13" s="164">
        <v>450</v>
      </c>
      <c r="C13" s="59" t="s">
        <v>10</v>
      </c>
      <c r="D13" s="64">
        <f>D11+7</f>
        <v>42929</v>
      </c>
      <c r="E13" s="61" t="s">
        <v>12</v>
      </c>
      <c r="F13" s="62">
        <f t="shared" ref="F13:F19" si="0">D13+2</f>
        <v>42931</v>
      </c>
      <c r="I13" s="53"/>
      <c r="J13" s="51"/>
      <c r="K13" s="52"/>
    </row>
    <row r="14" spans="1:11" ht="12.75" customHeight="1" x14ac:dyDescent="0.25">
      <c r="A14" s="12" t="s">
        <v>8</v>
      </c>
      <c r="B14" s="163">
        <v>479</v>
      </c>
      <c r="C14" s="13" t="s">
        <v>13</v>
      </c>
      <c r="D14" s="16">
        <f>D12+7</f>
        <v>42933</v>
      </c>
      <c r="E14" s="13" t="s">
        <v>14</v>
      </c>
      <c r="F14" s="15">
        <f t="shared" si="0"/>
        <v>42935</v>
      </c>
      <c r="I14" s="53"/>
      <c r="J14" s="51"/>
      <c r="K14" s="52"/>
    </row>
    <row r="15" spans="1:11" ht="15" customHeight="1" x14ac:dyDescent="0.25">
      <c r="A15" s="58" t="s">
        <v>11</v>
      </c>
      <c r="B15" s="164">
        <v>451</v>
      </c>
      <c r="C15" s="59" t="s">
        <v>10</v>
      </c>
      <c r="D15" s="64">
        <f t="shared" ref="D15" si="1">D13+7</f>
        <v>42936</v>
      </c>
      <c r="E15" s="61" t="s">
        <v>12</v>
      </c>
      <c r="F15" s="62">
        <f t="shared" si="0"/>
        <v>42938</v>
      </c>
      <c r="I15" s="53"/>
      <c r="J15" s="51"/>
      <c r="K15" s="52"/>
    </row>
    <row r="16" spans="1:11" ht="15" customHeight="1" x14ac:dyDescent="0.25">
      <c r="A16" s="12" t="s">
        <v>48</v>
      </c>
      <c r="B16" s="165" t="s">
        <v>115</v>
      </c>
      <c r="C16" s="13" t="s">
        <v>13</v>
      </c>
      <c r="D16" s="16">
        <f>D14+7</f>
        <v>42940</v>
      </c>
      <c r="E16" s="13" t="s">
        <v>14</v>
      </c>
      <c r="F16" s="15">
        <f t="shared" si="0"/>
        <v>42942</v>
      </c>
      <c r="I16" s="53"/>
      <c r="J16" s="51"/>
      <c r="K16" s="52"/>
    </row>
    <row r="17" spans="1:11" ht="15" customHeight="1" x14ac:dyDescent="0.25">
      <c r="A17" s="58" t="s">
        <v>11</v>
      </c>
      <c r="B17" s="164">
        <v>452</v>
      </c>
      <c r="C17" s="59" t="s">
        <v>10</v>
      </c>
      <c r="D17" s="64">
        <f>D15+7</f>
        <v>42943</v>
      </c>
      <c r="E17" s="61" t="s">
        <v>12</v>
      </c>
      <c r="F17" s="62">
        <f t="shared" si="0"/>
        <v>42945</v>
      </c>
      <c r="I17" s="53"/>
      <c r="J17" s="51"/>
      <c r="K17" s="52"/>
    </row>
    <row r="18" spans="1:11" ht="15" customHeight="1" x14ac:dyDescent="0.25">
      <c r="A18" s="12" t="s">
        <v>105</v>
      </c>
      <c r="B18" s="163" t="s">
        <v>116</v>
      </c>
      <c r="C18" s="13" t="s">
        <v>13</v>
      </c>
      <c r="D18" s="16">
        <f>D16+7</f>
        <v>42947</v>
      </c>
      <c r="E18" s="13" t="s">
        <v>14</v>
      </c>
      <c r="F18" s="15">
        <f t="shared" si="0"/>
        <v>42949</v>
      </c>
      <c r="I18" s="53"/>
      <c r="J18" s="51"/>
      <c r="K18" s="52"/>
    </row>
    <row r="19" spans="1:11" ht="15" customHeight="1" x14ac:dyDescent="0.25">
      <c r="A19" s="58" t="s">
        <v>11</v>
      </c>
      <c r="B19" s="164">
        <v>453</v>
      </c>
      <c r="C19" s="59" t="s">
        <v>10</v>
      </c>
      <c r="D19" s="64">
        <f>D17+7</f>
        <v>42950</v>
      </c>
      <c r="E19" s="61" t="s">
        <v>12</v>
      </c>
      <c r="F19" s="62">
        <f t="shared" si="0"/>
        <v>42952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96"/>
      <c r="B26" s="20"/>
      <c r="C26" s="21"/>
      <c r="D26" s="22"/>
      <c r="E26" s="21"/>
      <c r="F26" s="22"/>
    </row>
    <row r="27" spans="1:11" ht="7.5" customHeight="1" x14ac:dyDescent="0.25">
      <c r="A27" s="196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70" t="str">
        <f>A10</f>
        <v>Vanquish</v>
      </c>
      <c r="B32" s="149" t="str">
        <f>B10</f>
        <v>045</v>
      </c>
      <c r="C32" s="150" t="str">
        <f>C10</f>
        <v>Monday</v>
      </c>
      <c r="D32" s="166">
        <f>D10</f>
        <v>42919</v>
      </c>
      <c r="E32" s="152" t="s">
        <v>17</v>
      </c>
      <c r="F32" s="153">
        <f>D32+4</f>
        <v>42923</v>
      </c>
    </row>
    <row r="33" spans="1:6" ht="15" customHeight="1" x14ac:dyDescent="0.25">
      <c r="A33" s="73" t="s">
        <v>8</v>
      </c>
      <c r="B33" s="56" t="s">
        <v>117</v>
      </c>
      <c r="C33" s="31" t="s">
        <v>10</v>
      </c>
      <c r="D33" s="167">
        <f>D11</f>
        <v>42922</v>
      </c>
      <c r="E33" s="13" t="s">
        <v>78</v>
      </c>
      <c r="F33" s="15">
        <f>D33+3</f>
        <v>42925</v>
      </c>
    </row>
    <row r="34" spans="1:6" ht="15" customHeight="1" x14ac:dyDescent="0.25">
      <c r="A34" s="171" t="str">
        <f>A12</f>
        <v>Vantage</v>
      </c>
      <c r="B34" s="78" t="str">
        <f>B12</f>
        <v>006</v>
      </c>
      <c r="C34" s="28" t="s">
        <v>13</v>
      </c>
      <c r="D34" s="168">
        <f>D32+7</f>
        <v>42926</v>
      </c>
      <c r="E34" s="70" t="s">
        <v>17</v>
      </c>
      <c r="F34" s="30">
        <f>D34+4</f>
        <v>42930</v>
      </c>
    </row>
    <row r="35" spans="1:6" ht="15" customHeight="1" x14ac:dyDescent="0.25">
      <c r="A35" s="73" t="s">
        <v>48</v>
      </c>
      <c r="B35" s="81" t="s">
        <v>118</v>
      </c>
      <c r="C35" s="31" t="s">
        <v>10</v>
      </c>
      <c r="D35" s="169">
        <f>D33+7</f>
        <v>42929</v>
      </c>
      <c r="E35" s="13" t="s">
        <v>78</v>
      </c>
      <c r="F35" s="15">
        <f>D35+3</f>
        <v>42932</v>
      </c>
    </row>
    <row r="36" spans="1:6" ht="15" customHeight="1" x14ac:dyDescent="0.25">
      <c r="A36" s="172" t="str">
        <f>A14</f>
        <v>Caribe Mariner</v>
      </c>
      <c r="B36" s="78">
        <f>B14</f>
        <v>479</v>
      </c>
      <c r="C36" s="28" t="str">
        <f>C14</f>
        <v>Monday</v>
      </c>
      <c r="D36" s="168">
        <f>D14</f>
        <v>42933</v>
      </c>
      <c r="E36" s="29" t="s">
        <v>17</v>
      </c>
      <c r="F36" s="30">
        <f>D36+4</f>
        <v>42937</v>
      </c>
    </row>
    <row r="37" spans="1:6" ht="15" customHeight="1" x14ac:dyDescent="0.25">
      <c r="A37" s="73" t="s">
        <v>105</v>
      </c>
      <c r="B37" s="91" t="s">
        <v>119</v>
      </c>
      <c r="C37" s="31" t="s">
        <v>10</v>
      </c>
      <c r="D37" s="169">
        <f>D35+7</f>
        <v>42936</v>
      </c>
      <c r="E37" s="13" t="s">
        <v>78</v>
      </c>
      <c r="F37" s="15">
        <f>D37+3</f>
        <v>42939</v>
      </c>
    </row>
    <row r="38" spans="1:6" ht="15" customHeight="1" x14ac:dyDescent="0.25">
      <c r="A38" s="172" t="str">
        <f>A16</f>
        <v>Vanquish</v>
      </c>
      <c r="B38" s="68" t="str">
        <f>B16</f>
        <v>047</v>
      </c>
      <c r="C38" s="28" t="s">
        <v>13</v>
      </c>
      <c r="D38" s="168">
        <f>D16</f>
        <v>42940</v>
      </c>
      <c r="E38" s="29" t="s">
        <v>17</v>
      </c>
      <c r="F38" s="30">
        <f>D38+4</f>
        <v>42944</v>
      </c>
    </row>
    <row r="39" spans="1:6" ht="15" customHeight="1" x14ac:dyDescent="0.25">
      <c r="A39" s="73" t="s">
        <v>8</v>
      </c>
      <c r="B39" s="91">
        <v>480</v>
      </c>
      <c r="C39" s="31" t="s">
        <v>10</v>
      </c>
      <c r="D39" s="169">
        <f t="shared" ref="D39:D41" si="2">D37+7</f>
        <v>42943</v>
      </c>
      <c r="E39" s="13" t="s">
        <v>78</v>
      </c>
      <c r="F39" s="15">
        <f>D39+3</f>
        <v>42946</v>
      </c>
    </row>
    <row r="40" spans="1:6" ht="15" customHeight="1" x14ac:dyDescent="0.25">
      <c r="A40" s="172" t="str">
        <f>A18</f>
        <v>Vantage</v>
      </c>
      <c r="B40" s="78" t="str">
        <f>B18</f>
        <v>008</v>
      </c>
      <c r="C40" s="28" t="s">
        <v>13</v>
      </c>
      <c r="D40" s="168">
        <f>D18</f>
        <v>42947</v>
      </c>
      <c r="E40" s="29" t="s">
        <v>17</v>
      </c>
      <c r="F40" s="30">
        <f>D40+4</f>
        <v>42951</v>
      </c>
    </row>
    <row r="41" spans="1:6" ht="15" customHeight="1" x14ac:dyDescent="0.25">
      <c r="A41" s="73" t="s">
        <v>48</v>
      </c>
      <c r="B41" s="91" t="s">
        <v>120</v>
      </c>
      <c r="C41" s="31" t="s">
        <v>10</v>
      </c>
      <c r="D41" s="169">
        <f t="shared" si="2"/>
        <v>42950</v>
      </c>
      <c r="E41" s="13" t="s">
        <v>78</v>
      </c>
      <c r="F41" s="15">
        <f>D41+3</f>
        <v>42953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96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Caribe Mariner</v>
      </c>
      <c r="B50" s="83" t="str">
        <f>B33</f>
        <v>478</v>
      </c>
      <c r="C50" s="76" t="s">
        <v>10</v>
      </c>
      <c r="D50" s="32">
        <f>D33</f>
        <v>42922</v>
      </c>
      <c r="E50" s="54" t="s">
        <v>9</v>
      </c>
      <c r="F50" s="84">
        <f>D50+5</f>
        <v>42927</v>
      </c>
    </row>
    <row r="51" spans="1:6" ht="15" customHeight="1" x14ac:dyDescent="0.25">
      <c r="A51" s="36" t="str">
        <f>A35</f>
        <v>Vanquish</v>
      </c>
      <c r="B51" s="82" t="str">
        <f>B35</f>
        <v>046</v>
      </c>
      <c r="C51" s="45" t="str">
        <f>C35</f>
        <v>Thursday</v>
      </c>
      <c r="D51" s="37">
        <f>D35</f>
        <v>42929</v>
      </c>
      <c r="E51" s="45" t="s">
        <v>9</v>
      </c>
      <c r="F51" s="38">
        <f t="shared" ref="F51:F52" si="3">D51+5</f>
        <v>42934</v>
      </c>
    </row>
    <row r="52" spans="1:6" ht="15" customHeight="1" x14ac:dyDescent="0.25">
      <c r="A52" s="12" t="str">
        <f>A37</f>
        <v>Vantage</v>
      </c>
      <c r="B52" s="83" t="str">
        <f>B37</f>
        <v>007</v>
      </c>
      <c r="C52" s="76" t="str">
        <f>C37</f>
        <v>Thursday</v>
      </c>
      <c r="D52" s="34">
        <f>D37</f>
        <v>42936</v>
      </c>
      <c r="E52" s="54" t="s">
        <v>9</v>
      </c>
      <c r="F52" s="84">
        <f t="shared" si="3"/>
        <v>42941</v>
      </c>
    </row>
    <row r="53" spans="1:6" ht="15" customHeight="1" x14ac:dyDescent="0.25">
      <c r="A53" s="36" t="str">
        <f>A39</f>
        <v>Caribe Mariner</v>
      </c>
      <c r="B53" s="82">
        <f>B39</f>
        <v>480</v>
      </c>
      <c r="C53" s="45" t="str">
        <f>C39</f>
        <v>Thursday</v>
      </c>
      <c r="D53" s="37">
        <f>D39</f>
        <v>42943</v>
      </c>
      <c r="E53" s="45" t="s">
        <v>9</v>
      </c>
      <c r="F53" s="38">
        <f>D53+5</f>
        <v>42948</v>
      </c>
    </row>
    <row r="54" spans="1:6" ht="12.75" customHeight="1" x14ac:dyDescent="0.25">
      <c r="A54" s="12" t="str">
        <f>A41</f>
        <v>Vanquish</v>
      </c>
      <c r="B54" s="83" t="str">
        <f>B41</f>
        <v>048</v>
      </c>
      <c r="C54" s="54" t="str">
        <f>C41</f>
        <v>Thursday</v>
      </c>
      <c r="D54" s="16">
        <f>D41</f>
        <v>42950</v>
      </c>
      <c r="E54" s="54" t="s">
        <v>9</v>
      </c>
      <c r="F54" s="84">
        <f>D54+5</f>
        <v>42955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96"/>
      <c r="B57" s="196"/>
      <c r="C57" s="196"/>
      <c r="D57" s="196"/>
      <c r="E57" s="196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customHeight="1" thickTop="1" x14ac:dyDescent="0.25">
      <c r="A62" s="98" t="str">
        <f>A32</f>
        <v>Vanquish</v>
      </c>
      <c r="B62" s="174" t="str">
        <f>B32</f>
        <v>045</v>
      </c>
      <c r="C62" s="175" t="str">
        <f>C10</f>
        <v>Monday</v>
      </c>
      <c r="D62" s="176">
        <f>D10</f>
        <v>42919</v>
      </c>
      <c r="E62" s="102" t="s">
        <v>17</v>
      </c>
      <c r="F62" s="103">
        <f>D62+4</f>
        <v>42923</v>
      </c>
    </row>
    <row r="63" spans="1:6" ht="15" hidden="1" customHeight="1" x14ac:dyDescent="0.25">
      <c r="A63" s="191" t="str">
        <f>A34</f>
        <v>Vantage</v>
      </c>
      <c r="B63" s="108" t="str">
        <f>B34</f>
        <v>006</v>
      </c>
      <c r="C63" s="93" t="s">
        <v>13</v>
      </c>
      <c r="D63" s="177">
        <f>D12</f>
        <v>42926</v>
      </c>
      <c r="E63" s="93" t="s">
        <v>17</v>
      </c>
      <c r="F63" s="84">
        <f>D63+4</f>
        <v>42930</v>
      </c>
    </row>
    <row r="64" spans="1:6" ht="15" customHeight="1" x14ac:dyDescent="0.25">
      <c r="A64" s="86" t="str">
        <f>A36</f>
        <v>Caribe Mariner</v>
      </c>
      <c r="B64" s="97">
        <f>B36</f>
        <v>479</v>
      </c>
      <c r="C64" s="87" t="s">
        <v>13</v>
      </c>
      <c r="D64" s="88">
        <f>D63+7</f>
        <v>42933</v>
      </c>
      <c r="E64" s="89" t="s">
        <v>17</v>
      </c>
      <c r="F64" s="90">
        <f t="shared" ref="F64:F66" si="4">D64+4</f>
        <v>42937</v>
      </c>
    </row>
    <row r="65" spans="1:7" ht="15" hidden="1" customHeight="1" x14ac:dyDescent="0.25">
      <c r="A65" s="192" t="str">
        <f>A38</f>
        <v>Vanquish</v>
      </c>
      <c r="B65" s="109" t="str">
        <f>B38</f>
        <v>047</v>
      </c>
      <c r="C65" s="106" t="s">
        <v>13</v>
      </c>
      <c r="D65" s="107">
        <f>D16</f>
        <v>42940</v>
      </c>
      <c r="E65" s="106" t="s">
        <v>17</v>
      </c>
      <c r="F65" s="90">
        <f t="shared" si="4"/>
        <v>42944</v>
      </c>
    </row>
    <row r="66" spans="1:7" ht="15" customHeight="1" x14ac:dyDescent="0.25">
      <c r="A66" s="178" t="str">
        <f>A40</f>
        <v>Vantage</v>
      </c>
      <c r="B66" s="108" t="str">
        <f>B40</f>
        <v>008</v>
      </c>
      <c r="C66" s="93" t="s">
        <v>13</v>
      </c>
      <c r="D66" s="94">
        <f>D65+7</f>
        <v>42947</v>
      </c>
      <c r="E66" s="93" t="s">
        <v>17</v>
      </c>
      <c r="F66" s="84">
        <f t="shared" si="4"/>
        <v>42951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activeCell="A77" sqref="A77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2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42887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105</v>
      </c>
      <c r="B10" s="57" t="s">
        <v>42</v>
      </c>
      <c r="C10" s="13" t="s">
        <v>13</v>
      </c>
      <c r="D10" s="14">
        <v>42884</v>
      </c>
      <c r="E10" s="13" t="s">
        <v>14</v>
      </c>
      <c r="F10" s="15">
        <f>D10+2</f>
        <v>42886</v>
      </c>
      <c r="I10" s="50"/>
      <c r="J10" s="51"/>
      <c r="K10" s="52"/>
    </row>
    <row r="11" spans="1:11" ht="15" customHeight="1" x14ac:dyDescent="0.25">
      <c r="A11" s="58" t="s">
        <v>11</v>
      </c>
      <c r="B11" s="162" t="s">
        <v>109</v>
      </c>
      <c r="C11" s="59" t="s">
        <v>10</v>
      </c>
      <c r="D11" s="60">
        <f>D10+3</f>
        <v>42887</v>
      </c>
      <c r="E11" s="61" t="s">
        <v>12</v>
      </c>
      <c r="F11" s="62">
        <f>D11+2</f>
        <v>42889</v>
      </c>
      <c r="I11" s="50"/>
      <c r="J11" s="51"/>
      <c r="K11" s="52"/>
    </row>
    <row r="12" spans="1:11" ht="15" customHeight="1" x14ac:dyDescent="0.25">
      <c r="A12" s="12" t="s">
        <v>8</v>
      </c>
      <c r="B12" s="163">
        <v>475</v>
      </c>
      <c r="C12" s="13" t="s">
        <v>13</v>
      </c>
      <c r="D12" s="16">
        <f>D10+7</f>
        <v>42891</v>
      </c>
      <c r="E12" s="13" t="s">
        <v>14</v>
      </c>
      <c r="F12" s="15">
        <f>D12+2</f>
        <v>42893</v>
      </c>
      <c r="I12" s="53"/>
      <c r="J12" s="51"/>
      <c r="K12" s="52"/>
    </row>
    <row r="13" spans="1:11" ht="15" customHeight="1" x14ac:dyDescent="0.25">
      <c r="A13" s="58" t="s">
        <v>11</v>
      </c>
      <c r="B13" s="164">
        <v>445</v>
      </c>
      <c r="C13" s="59" t="s">
        <v>10</v>
      </c>
      <c r="D13" s="64">
        <f>D11+7</f>
        <v>42894</v>
      </c>
      <c r="E13" s="61" t="s">
        <v>12</v>
      </c>
      <c r="F13" s="62">
        <f t="shared" ref="F13:F19" si="0">D13+2</f>
        <v>42896</v>
      </c>
      <c r="I13" s="53"/>
      <c r="J13" s="51"/>
      <c r="K13" s="52"/>
    </row>
    <row r="14" spans="1:11" ht="12.75" customHeight="1" x14ac:dyDescent="0.25">
      <c r="A14" s="12" t="s">
        <v>48</v>
      </c>
      <c r="B14" s="163" t="s">
        <v>108</v>
      </c>
      <c r="C14" s="13" t="s">
        <v>13</v>
      </c>
      <c r="D14" s="16">
        <f>D12+7</f>
        <v>42898</v>
      </c>
      <c r="E14" s="13" t="s">
        <v>14</v>
      </c>
      <c r="F14" s="15">
        <f t="shared" si="0"/>
        <v>42900</v>
      </c>
      <c r="I14" s="53"/>
      <c r="J14" s="51"/>
      <c r="K14" s="52"/>
    </row>
    <row r="15" spans="1:11" ht="15" customHeight="1" x14ac:dyDescent="0.25">
      <c r="A15" s="58" t="s">
        <v>11</v>
      </c>
      <c r="B15" s="164">
        <v>446</v>
      </c>
      <c r="C15" s="59" t="s">
        <v>10</v>
      </c>
      <c r="D15" s="64">
        <f t="shared" ref="D15" si="1">D13+7</f>
        <v>42901</v>
      </c>
      <c r="E15" s="61" t="s">
        <v>12</v>
      </c>
      <c r="F15" s="62">
        <f t="shared" si="0"/>
        <v>42903</v>
      </c>
      <c r="I15" s="53"/>
      <c r="J15" s="51"/>
      <c r="K15" s="52"/>
    </row>
    <row r="16" spans="1:11" ht="15" customHeight="1" x14ac:dyDescent="0.25">
      <c r="A16" s="12" t="s">
        <v>105</v>
      </c>
      <c r="B16" s="165" t="s">
        <v>49</v>
      </c>
      <c r="C16" s="13" t="s">
        <v>13</v>
      </c>
      <c r="D16" s="16">
        <f>D14+7</f>
        <v>42905</v>
      </c>
      <c r="E16" s="13" t="s">
        <v>14</v>
      </c>
      <c r="F16" s="15">
        <f t="shared" si="0"/>
        <v>42907</v>
      </c>
      <c r="I16" s="53"/>
      <c r="J16" s="51"/>
      <c r="K16" s="52"/>
    </row>
    <row r="17" spans="1:11" ht="15" customHeight="1" x14ac:dyDescent="0.25">
      <c r="A17" s="58" t="s">
        <v>11</v>
      </c>
      <c r="B17" s="164">
        <v>447</v>
      </c>
      <c r="C17" s="59" t="s">
        <v>10</v>
      </c>
      <c r="D17" s="64">
        <f>D15+7</f>
        <v>42908</v>
      </c>
      <c r="E17" s="61" t="s">
        <v>12</v>
      </c>
      <c r="F17" s="62">
        <f t="shared" si="0"/>
        <v>42910</v>
      </c>
      <c r="I17" s="53"/>
      <c r="J17" s="51"/>
      <c r="K17" s="52"/>
    </row>
    <row r="18" spans="1:11" ht="15" customHeight="1" x14ac:dyDescent="0.25">
      <c r="A18" s="12" t="s">
        <v>8</v>
      </c>
      <c r="B18" s="163">
        <v>477</v>
      </c>
      <c r="C18" s="13" t="s">
        <v>13</v>
      </c>
      <c r="D18" s="16">
        <f>D16+7</f>
        <v>42912</v>
      </c>
      <c r="E18" s="13" t="s">
        <v>14</v>
      </c>
      <c r="F18" s="15">
        <f t="shared" si="0"/>
        <v>42914</v>
      </c>
      <c r="I18" s="53"/>
      <c r="J18" s="51"/>
      <c r="K18" s="52"/>
    </row>
    <row r="19" spans="1:11" ht="15" customHeight="1" x14ac:dyDescent="0.25">
      <c r="A19" s="58" t="s">
        <v>11</v>
      </c>
      <c r="B19" s="164">
        <v>448</v>
      </c>
      <c r="C19" s="59" t="s">
        <v>10</v>
      </c>
      <c r="D19" s="64">
        <f>D17+7</f>
        <v>42915</v>
      </c>
      <c r="E19" s="61" t="s">
        <v>12</v>
      </c>
      <c r="F19" s="62">
        <f t="shared" si="0"/>
        <v>42917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93"/>
      <c r="B26" s="20"/>
      <c r="C26" s="21"/>
      <c r="D26" s="22"/>
      <c r="E26" s="21"/>
      <c r="F26" s="22"/>
    </row>
    <row r="27" spans="1:11" ht="7.5" customHeight="1" x14ac:dyDescent="0.25">
      <c r="A27" s="193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70" t="str">
        <f>A10</f>
        <v>Vantage</v>
      </c>
      <c r="B32" s="149" t="str">
        <f>B10</f>
        <v>002</v>
      </c>
      <c r="C32" s="150" t="str">
        <f>C10</f>
        <v>Monday</v>
      </c>
      <c r="D32" s="166">
        <f>D10</f>
        <v>42884</v>
      </c>
      <c r="E32" s="152" t="s">
        <v>17</v>
      </c>
      <c r="F32" s="153">
        <f>D32+4</f>
        <v>42888</v>
      </c>
    </row>
    <row r="33" spans="1:6" ht="15" customHeight="1" x14ac:dyDescent="0.25">
      <c r="A33" s="73" t="s">
        <v>48</v>
      </c>
      <c r="B33" s="56" t="s">
        <v>107</v>
      </c>
      <c r="C33" s="31" t="s">
        <v>10</v>
      </c>
      <c r="D33" s="167">
        <f>D11</f>
        <v>42887</v>
      </c>
      <c r="E33" s="13" t="s">
        <v>78</v>
      </c>
      <c r="F33" s="15">
        <f>D33+3</f>
        <v>42890</v>
      </c>
    </row>
    <row r="34" spans="1:6" ht="15" customHeight="1" x14ac:dyDescent="0.25">
      <c r="A34" s="171" t="str">
        <f>A12</f>
        <v>Caribe Mariner</v>
      </c>
      <c r="B34" s="78">
        <f>B12</f>
        <v>475</v>
      </c>
      <c r="C34" s="28" t="s">
        <v>13</v>
      </c>
      <c r="D34" s="168">
        <f>D32+7</f>
        <v>42891</v>
      </c>
      <c r="E34" s="70" t="s">
        <v>17</v>
      </c>
      <c r="F34" s="30">
        <f>D34+4</f>
        <v>42895</v>
      </c>
    </row>
    <row r="35" spans="1:6" ht="15" customHeight="1" x14ac:dyDescent="0.25">
      <c r="A35" s="73" t="s">
        <v>105</v>
      </c>
      <c r="B35" s="81" t="s">
        <v>50</v>
      </c>
      <c r="C35" s="31" t="s">
        <v>10</v>
      </c>
      <c r="D35" s="169">
        <f>D33+7</f>
        <v>42894</v>
      </c>
      <c r="E35" s="13" t="s">
        <v>78</v>
      </c>
      <c r="F35" s="15">
        <f>D35+3</f>
        <v>42897</v>
      </c>
    </row>
    <row r="36" spans="1:6" ht="15" customHeight="1" x14ac:dyDescent="0.25">
      <c r="A36" s="172" t="str">
        <f>A14</f>
        <v>Vanquish</v>
      </c>
      <c r="B36" s="78" t="str">
        <f>B14</f>
        <v>043</v>
      </c>
      <c r="C36" s="28" t="str">
        <f>C14</f>
        <v>Monday</v>
      </c>
      <c r="D36" s="168">
        <f>D14</f>
        <v>42898</v>
      </c>
      <c r="E36" s="29" t="s">
        <v>17</v>
      </c>
      <c r="F36" s="30">
        <f>D36+4</f>
        <v>42902</v>
      </c>
    </row>
    <row r="37" spans="1:6" ht="15" customHeight="1" x14ac:dyDescent="0.25">
      <c r="A37" s="73" t="s">
        <v>8</v>
      </c>
      <c r="B37" s="91">
        <v>476</v>
      </c>
      <c r="C37" s="31" t="s">
        <v>10</v>
      </c>
      <c r="D37" s="169">
        <f>D35+7</f>
        <v>42901</v>
      </c>
      <c r="E37" s="13" t="s">
        <v>78</v>
      </c>
      <c r="F37" s="15">
        <f>D37+3</f>
        <v>42904</v>
      </c>
    </row>
    <row r="38" spans="1:6" ht="15" customHeight="1" x14ac:dyDescent="0.25">
      <c r="A38" s="172" t="str">
        <f>A16</f>
        <v>Vantage</v>
      </c>
      <c r="B38" s="68" t="str">
        <f>B16</f>
        <v>004</v>
      </c>
      <c r="C38" s="28" t="s">
        <v>13</v>
      </c>
      <c r="D38" s="168">
        <f>D16</f>
        <v>42905</v>
      </c>
      <c r="E38" s="29" t="s">
        <v>17</v>
      </c>
      <c r="F38" s="30">
        <f>D38+4</f>
        <v>42909</v>
      </c>
    </row>
    <row r="39" spans="1:6" ht="15" customHeight="1" x14ac:dyDescent="0.25">
      <c r="A39" s="73" t="s">
        <v>48</v>
      </c>
      <c r="B39" s="91" t="s">
        <v>110</v>
      </c>
      <c r="C39" s="31" t="s">
        <v>10</v>
      </c>
      <c r="D39" s="169">
        <f t="shared" ref="D39:D41" si="2">D37+7</f>
        <v>42908</v>
      </c>
      <c r="E39" s="13" t="s">
        <v>78</v>
      </c>
      <c r="F39" s="15">
        <f>D39+3</f>
        <v>42911</v>
      </c>
    </row>
    <row r="40" spans="1:6" ht="15" customHeight="1" x14ac:dyDescent="0.25">
      <c r="A40" s="172" t="str">
        <f>A18</f>
        <v>Caribe Mariner</v>
      </c>
      <c r="B40" s="78">
        <f>B18</f>
        <v>477</v>
      </c>
      <c r="C40" s="28" t="s">
        <v>13</v>
      </c>
      <c r="D40" s="168">
        <f>D18</f>
        <v>42912</v>
      </c>
      <c r="E40" s="29" t="s">
        <v>17</v>
      </c>
      <c r="F40" s="30">
        <f>D40+4</f>
        <v>42916</v>
      </c>
    </row>
    <row r="41" spans="1:6" ht="15" customHeight="1" x14ac:dyDescent="0.25">
      <c r="A41" s="73" t="s">
        <v>105</v>
      </c>
      <c r="B41" s="91" t="s">
        <v>51</v>
      </c>
      <c r="C41" s="31" t="s">
        <v>10</v>
      </c>
      <c r="D41" s="169">
        <f t="shared" si="2"/>
        <v>42915</v>
      </c>
      <c r="E41" s="13" t="s">
        <v>78</v>
      </c>
      <c r="F41" s="15">
        <f>D41+3</f>
        <v>42918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93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Vanquish</v>
      </c>
      <c r="B50" s="83" t="str">
        <f>B33</f>
        <v>042</v>
      </c>
      <c r="C50" s="76" t="s">
        <v>10</v>
      </c>
      <c r="D50" s="32">
        <f>D33</f>
        <v>42887</v>
      </c>
      <c r="E50" s="54" t="s">
        <v>9</v>
      </c>
      <c r="F50" s="84">
        <f>D50+5</f>
        <v>42892</v>
      </c>
    </row>
    <row r="51" spans="1:6" ht="15" customHeight="1" x14ac:dyDescent="0.25">
      <c r="A51" s="36" t="str">
        <f>A35</f>
        <v>Vantage</v>
      </c>
      <c r="B51" s="82" t="str">
        <f>B35</f>
        <v>003</v>
      </c>
      <c r="C51" s="45" t="str">
        <f>C35</f>
        <v>Thursday</v>
      </c>
      <c r="D51" s="37">
        <f>D35</f>
        <v>42894</v>
      </c>
      <c r="E51" s="45" t="s">
        <v>9</v>
      </c>
      <c r="F51" s="38">
        <f t="shared" ref="F51:F52" si="3">D51+5</f>
        <v>42899</v>
      </c>
    </row>
    <row r="52" spans="1:6" ht="15" customHeight="1" x14ac:dyDescent="0.25">
      <c r="A52" s="12" t="str">
        <f>A37</f>
        <v>Caribe Mariner</v>
      </c>
      <c r="B52" s="83">
        <f>B37</f>
        <v>476</v>
      </c>
      <c r="C52" s="76" t="str">
        <f>C37</f>
        <v>Thursday</v>
      </c>
      <c r="D52" s="34">
        <f>D37</f>
        <v>42901</v>
      </c>
      <c r="E52" s="54" t="s">
        <v>9</v>
      </c>
      <c r="F52" s="84">
        <f t="shared" si="3"/>
        <v>42906</v>
      </c>
    </row>
    <row r="53" spans="1:6" ht="15" customHeight="1" x14ac:dyDescent="0.25">
      <c r="A53" s="36" t="str">
        <f>A39</f>
        <v>Vanquish</v>
      </c>
      <c r="B53" s="82" t="str">
        <f>B39</f>
        <v>044</v>
      </c>
      <c r="C53" s="45" t="str">
        <f>C39</f>
        <v>Thursday</v>
      </c>
      <c r="D53" s="37">
        <f>D39</f>
        <v>42908</v>
      </c>
      <c r="E53" s="45" t="s">
        <v>9</v>
      </c>
      <c r="F53" s="38">
        <f>D53+5</f>
        <v>42913</v>
      </c>
    </row>
    <row r="54" spans="1:6" ht="12.75" customHeight="1" x14ac:dyDescent="0.25">
      <c r="A54" s="12" t="str">
        <f>A41</f>
        <v>Vantage</v>
      </c>
      <c r="B54" s="83" t="str">
        <f>B41</f>
        <v>005</v>
      </c>
      <c r="C54" s="54" t="str">
        <f>C41</f>
        <v>Thursday</v>
      </c>
      <c r="D54" s="16">
        <f>D41</f>
        <v>42915</v>
      </c>
      <c r="E54" s="54" t="s">
        <v>9</v>
      </c>
      <c r="F54" s="84">
        <f>D54+5</f>
        <v>42920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93"/>
      <c r="B57" s="193"/>
      <c r="C57" s="193"/>
      <c r="D57" s="193"/>
      <c r="E57" s="193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hidden="1" customHeight="1" thickTop="1" x14ac:dyDescent="0.25">
      <c r="A62" s="98" t="str">
        <f>A32</f>
        <v>Vantage</v>
      </c>
      <c r="B62" s="174" t="str">
        <f>B32</f>
        <v>002</v>
      </c>
      <c r="C62" s="175" t="str">
        <f>C10</f>
        <v>Monday</v>
      </c>
      <c r="D62" s="176">
        <f>D10</f>
        <v>42884</v>
      </c>
      <c r="E62" s="102" t="s">
        <v>17</v>
      </c>
      <c r="F62" s="103">
        <f>D62+4</f>
        <v>42888</v>
      </c>
    </row>
    <row r="63" spans="1:6" ht="15" customHeight="1" thickTop="1" x14ac:dyDescent="0.25">
      <c r="A63" s="191" t="str">
        <f>A34</f>
        <v>Caribe Mariner</v>
      </c>
      <c r="B63" s="108">
        <f>B34</f>
        <v>475</v>
      </c>
      <c r="C63" s="93" t="s">
        <v>13</v>
      </c>
      <c r="D63" s="177">
        <f>D12</f>
        <v>42891</v>
      </c>
      <c r="E63" s="93" t="s">
        <v>17</v>
      </c>
      <c r="F63" s="84">
        <f>D63+4</f>
        <v>42895</v>
      </c>
    </row>
    <row r="64" spans="1:6" ht="15" hidden="1" customHeight="1" x14ac:dyDescent="0.25">
      <c r="A64" s="98" t="str">
        <f>A36</f>
        <v>Vanquish</v>
      </c>
      <c r="B64" s="99" t="str">
        <f>B36</f>
        <v>043</v>
      </c>
      <c r="C64" s="100" t="s">
        <v>13</v>
      </c>
      <c r="D64" s="101">
        <f>D63+7</f>
        <v>42898</v>
      </c>
      <c r="E64" s="102" t="s">
        <v>17</v>
      </c>
      <c r="F64" s="103">
        <f t="shared" ref="F64:F66" si="4">D64+4</f>
        <v>42902</v>
      </c>
    </row>
    <row r="65" spans="1:7" ht="15" customHeight="1" x14ac:dyDescent="0.25">
      <c r="A65" s="192" t="str">
        <f>A38</f>
        <v>Vantage</v>
      </c>
      <c r="B65" s="109" t="str">
        <f>B38</f>
        <v>004</v>
      </c>
      <c r="C65" s="106" t="s">
        <v>13</v>
      </c>
      <c r="D65" s="107">
        <f>D16</f>
        <v>42905</v>
      </c>
      <c r="E65" s="106" t="s">
        <v>17</v>
      </c>
      <c r="F65" s="90">
        <f t="shared" si="4"/>
        <v>42909</v>
      </c>
    </row>
    <row r="66" spans="1:7" ht="15" hidden="1" customHeight="1" x14ac:dyDescent="0.25">
      <c r="A66" s="178" t="str">
        <f>A40</f>
        <v>Caribe Mariner</v>
      </c>
      <c r="B66" s="108">
        <f>B40</f>
        <v>477</v>
      </c>
      <c r="C66" s="93" t="s">
        <v>13</v>
      </c>
      <c r="D66" s="94">
        <f>D65+7</f>
        <v>42912</v>
      </c>
      <c r="E66" s="93" t="s">
        <v>17</v>
      </c>
      <c r="F66" s="84">
        <f t="shared" si="4"/>
        <v>42916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sqref="A1:F1"/>
    </sheetView>
  </sheetViews>
  <sheetFormatPr defaultRowHeight="15" x14ac:dyDescent="0.25"/>
  <cols>
    <col min="1" max="1" width="20.42578125" style="80" customWidth="1"/>
    <col min="2" max="2" width="7.140625" style="80" customWidth="1"/>
    <col min="3" max="3" width="12" style="80" customWidth="1"/>
    <col min="4" max="4" width="12.140625" style="80" customWidth="1"/>
    <col min="5" max="5" width="11.42578125" style="80" customWidth="1"/>
    <col min="6" max="6" width="14.28515625" style="80" customWidth="1"/>
    <col min="7" max="7" width="3" style="80" customWidth="1"/>
    <col min="8" max="16384" width="9.140625" style="80"/>
  </cols>
  <sheetData>
    <row r="1" spans="1:11" ht="26.25" x14ac:dyDescent="0.4">
      <c r="A1" s="262">
        <v>42856</v>
      </c>
      <c r="B1" s="262"/>
      <c r="C1" s="262"/>
      <c r="D1" s="262"/>
      <c r="E1" s="262"/>
      <c r="F1" s="262"/>
    </row>
    <row r="2" spans="1:11" ht="15" customHeight="1" x14ac:dyDescent="0.25">
      <c r="A2" s="44"/>
      <c r="B2" s="43"/>
      <c r="C2" s="43"/>
      <c r="D2" s="43"/>
      <c r="E2" s="43"/>
      <c r="F2" s="43"/>
    </row>
    <row r="3" spans="1:11" ht="90" customHeight="1" x14ac:dyDescent="0.25">
      <c r="A3" s="79"/>
      <c r="B3" s="79"/>
      <c r="C3" s="79"/>
      <c r="D3" s="21" t="s">
        <v>64</v>
      </c>
      <c r="F3" s="21" t="s">
        <v>65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63"/>
      <c r="B5" s="263"/>
      <c r="C5" s="263"/>
      <c r="D5" s="26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30"/>
    </row>
    <row r="7" spans="1:11" ht="18.75" customHeight="1" x14ac:dyDescent="0.25">
      <c r="A7" s="232" t="s">
        <v>0</v>
      </c>
      <c r="B7" s="233"/>
      <c r="C7" s="234" t="s">
        <v>1</v>
      </c>
      <c r="D7" s="235"/>
      <c r="E7" s="11"/>
      <c r="F7" s="231"/>
    </row>
    <row r="8" spans="1:11" ht="15" customHeight="1" x14ac:dyDescent="0.25">
      <c r="A8" s="256" t="s">
        <v>2</v>
      </c>
      <c r="B8" s="256" t="s">
        <v>3</v>
      </c>
      <c r="C8" s="258" t="s">
        <v>4</v>
      </c>
      <c r="D8" s="259"/>
      <c r="E8" s="260" t="s">
        <v>5</v>
      </c>
      <c r="F8" s="261"/>
    </row>
    <row r="9" spans="1:11" ht="15" customHeight="1" thickBot="1" x14ac:dyDescent="0.3">
      <c r="A9" s="257"/>
      <c r="B9" s="257"/>
      <c r="C9" s="65" t="s">
        <v>6</v>
      </c>
      <c r="D9" s="65" t="s">
        <v>7</v>
      </c>
      <c r="E9" s="65" t="s">
        <v>6</v>
      </c>
      <c r="F9" s="65" t="s">
        <v>7</v>
      </c>
    </row>
    <row r="10" spans="1:11" ht="15" customHeight="1" thickTop="1" x14ac:dyDescent="0.25">
      <c r="A10" s="12" t="s">
        <v>8</v>
      </c>
      <c r="B10" s="57" t="s">
        <v>101</v>
      </c>
      <c r="C10" s="13" t="s">
        <v>13</v>
      </c>
      <c r="D10" s="14">
        <v>42856</v>
      </c>
      <c r="E10" s="13" t="s">
        <v>14</v>
      </c>
      <c r="F10" s="15">
        <f>D10+2</f>
        <v>42858</v>
      </c>
      <c r="I10" s="50"/>
      <c r="J10" s="51"/>
      <c r="K10" s="52"/>
    </row>
    <row r="11" spans="1:11" ht="15" customHeight="1" x14ac:dyDescent="0.25">
      <c r="A11" s="58" t="s">
        <v>11</v>
      </c>
      <c r="B11" s="162" t="s">
        <v>103</v>
      </c>
      <c r="C11" s="59" t="s">
        <v>10</v>
      </c>
      <c r="D11" s="60">
        <f>D10+3</f>
        <v>42859</v>
      </c>
      <c r="E11" s="61" t="s">
        <v>12</v>
      </c>
      <c r="F11" s="62">
        <f>D11+2</f>
        <v>42861</v>
      </c>
      <c r="I11" s="50"/>
      <c r="J11" s="51"/>
      <c r="K11" s="52"/>
    </row>
    <row r="12" spans="1:11" ht="15" customHeight="1" x14ac:dyDescent="0.25">
      <c r="A12" s="12" t="s">
        <v>8</v>
      </c>
      <c r="B12" s="163">
        <v>472</v>
      </c>
      <c r="C12" s="13" t="s">
        <v>13</v>
      </c>
      <c r="D12" s="16">
        <f>D10+7</f>
        <v>42863</v>
      </c>
      <c r="E12" s="13" t="s">
        <v>14</v>
      </c>
      <c r="F12" s="15">
        <f>D12+2</f>
        <v>42865</v>
      </c>
      <c r="I12" s="53"/>
      <c r="J12" s="51"/>
      <c r="K12" s="52"/>
    </row>
    <row r="13" spans="1:11" ht="15" customHeight="1" x14ac:dyDescent="0.25">
      <c r="A13" s="58" t="s">
        <v>11</v>
      </c>
      <c r="B13" s="164">
        <v>441</v>
      </c>
      <c r="C13" s="59" t="s">
        <v>10</v>
      </c>
      <c r="D13" s="64">
        <f>D11+7</f>
        <v>42866</v>
      </c>
      <c r="E13" s="61" t="s">
        <v>12</v>
      </c>
      <c r="F13" s="62">
        <f t="shared" ref="F13:F19" si="0">D13+2</f>
        <v>42868</v>
      </c>
      <c r="I13" s="53"/>
      <c r="J13" s="51"/>
      <c r="K13" s="52"/>
    </row>
    <row r="14" spans="1:11" ht="12.75" customHeight="1" x14ac:dyDescent="0.25">
      <c r="A14" s="12" t="s">
        <v>8</v>
      </c>
      <c r="B14" s="163">
        <v>473</v>
      </c>
      <c r="C14" s="13" t="s">
        <v>13</v>
      </c>
      <c r="D14" s="16">
        <f>D12+7</f>
        <v>42870</v>
      </c>
      <c r="E14" s="13" t="s">
        <v>14</v>
      </c>
      <c r="F14" s="15">
        <f t="shared" si="0"/>
        <v>42872</v>
      </c>
      <c r="I14" s="53"/>
      <c r="J14" s="51"/>
      <c r="K14" s="52"/>
    </row>
    <row r="15" spans="1:11" ht="15" customHeight="1" x14ac:dyDescent="0.25">
      <c r="A15" s="58" t="s">
        <v>11</v>
      </c>
      <c r="B15" s="164">
        <v>442</v>
      </c>
      <c r="C15" s="59" t="s">
        <v>10</v>
      </c>
      <c r="D15" s="64">
        <f t="shared" ref="D15" si="1">D13+7</f>
        <v>42873</v>
      </c>
      <c r="E15" s="61" t="s">
        <v>12</v>
      </c>
      <c r="F15" s="62">
        <f t="shared" si="0"/>
        <v>42875</v>
      </c>
      <c r="I15" s="53"/>
      <c r="J15" s="51"/>
      <c r="K15" s="52"/>
    </row>
    <row r="16" spans="1:11" ht="15" customHeight="1" x14ac:dyDescent="0.25">
      <c r="A16" s="12" t="s">
        <v>48</v>
      </c>
      <c r="B16" s="165" t="s">
        <v>104</v>
      </c>
      <c r="C16" s="13" t="s">
        <v>13</v>
      </c>
      <c r="D16" s="16">
        <f>D14+7</f>
        <v>42877</v>
      </c>
      <c r="E16" s="13" t="s">
        <v>14</v>
      </c>
      <c r="F16" s="15">
        <f t="shared" si="0"/>
        <v>42879</v>
      </c>
      <c r="I16" s="53"/>
      <c r="J16" s="51"/>
      <c r="K16" s="52"/>
    </row>
    <row r="17" spans="1:11" ht="15" customHeight="1" x14ac:dyDescent="0.25">
      <c r="A17" s="58" t="s">
        <v>11</v>
      </c>
      <c r="B17" s="164">
        <v>443</v>
      </c>
      <c r="C17" s="59" t="s">
        <v>10</v>
      </c>
      <c r="D17" s="64">
        <f>D15+7</f>
        <v>42880</v>
      </c>
      <c r="E17" s="61" t="s">
        <v>12</v>
      </c>
      <c r="F17" s="62">
        <f t="shared" si="0"/>
        <v>42882</v>
      </c>
      <c r="I17" s="53"/>
      <c r="J17" s="51"/>
      <c r="K17" s="52"/>
    </row>
    <row r="18" spans="1:11" ht="15" customHeight="1" x14ac:dyDescent="0.25">
      <c r="A18" s="12" t="s">
        <v>105</v>
      </c>
      <c r="B18" s="163" t="s">
        <v>42</v>
      </c>
      <c r="C18" s="13" t="s">
        <v>13</v>
      </c>
      <c r="D18" s="16">
        <f>D16+7</f>
        <v>42884</v>
      </c>
      <c r="E18" s="13" t="s">
        <v>14</v>
      </c>
      <c r="F18" s="15">
        <f t="shared" si="0"/>
        <v>42886</v>
      </c>
      <c r="I18" s="53"/>
      <c r="J18" s="51"/>
      <c r="K18" s="52"/>
    </row>
    <row r="19" spans="1:11" ht="15" customHeight="1" x14ac:dyDescent="0.25">
      <c r="A19" s="58" t="s">
        <v>11</v>
      </c>
      <c r="B19" s="164">
        <v>444</v>
      </c>
      <c r="C19" s="59" t="s">
        <v>10</v>
      </c>
      <c r="D19" s="64">
        <f>D17+7</f>
        <v>42887</v>
      </c>
      <c r="E19" s="61" t="s">
        <v>12</v>
      </c>
      <c r="F19" s="62">
        <f t="shared" si="0"/>
        <v>42889</v>
      </c>
      <c r="I19" s="53"/>
      <c r="J19" s="51"/>
      <c r="K19" s="52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79"/>
      <c r="B26" s="20"/>
      <c r="C26" s="21"/>
      <c r="D26" s="22"/>
      <c r="E26" s="21"/>
      <c r="F26" s="22"/>
    </row>
    <row r="27" spans="1:11" ht="7.5" customHeight="1" x14ac:dyDescent="0.25">
      <c r="A27" s="179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230"/>
    </row>
    <row r="29" spans="1:11" ht="18.75" customHeight="1" x14ac:dyDescent="0.25">
      <c r="A29" s="232" t="s">
        <v>0</v>
      </c>
      <c r="B29" s="233"/>
      <c r="C29" s="249" t="s">
        <v>15</v>
      </c>
      <c r="D29" s="250"/>
      <c r="E29" s="11"/>
      <c r="F29" s="231"/>
    </row>
    <row r="30" spans="1:11" ht="15" customHeight="1" x14ac:dyDescent="0.25">
      <c r="A30" s="251" t="s">
        <v>2</v>
      </c>
      <c r="B30" s="251" t="s">
        <v>3</v>
      </c>
      <c r="C30" s="253" t="s">
        <v>111</v>
      </c>
      <c r="D30" s="254"/>
      <c r="E30" s="255" t="s">
        <v>16</v>
      </c>
      <c r="F30" s="254"/>
    </row>
    <row r="31" spans="1:11" ht="15" customHeight="1" thickBot="1" x14ac:dyDescent="0.3">
      <c r="A31" s="252"/>
      <c r="B31" s="25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70" t="str">
        <f>A10</f>
        <v>Caribe Mariner</v>
      </c>
      <c r="B32" s="149" t="str">
        <f>B10</f>
        <v>471</v>
      </c>
      <c r="C32" s="150" t="str">
        <f>C10</f>
        <v>Monday</v>
      </c>
      <c r="D32" s="166">
        <f>D10</f>
        <v>42856</v>
      </c>
      <c r="E32" s="152" t="s">
        <v>17</v>
      </c>
      <c r="F32" s="153">
        <f>D32+4</f>
        <v>42860</v>
      </c>
    </row>
    <row r="33" spans="1:6" ht="15" customHeight="1" x14ac:dyDescent="0.25">
      <c r="A33" s="73" t="s">
        <v>48</v>
      </c>
      <c r="B33" s="56" t="s">
        <v>102</v>
      </c>
      <c r="C33" s="31" t="s">
        <v>10</v>
      </c>
      <c r="D33" s="167">
        <f>D11</f>
        <v>42859</v>
      </c>
      <c r="E33" s="13" t="s">
        <v>78</v>
      </c>
      <c r="F33" s="15">
        <f>D33+3</f>
        <v>42862</v>
      </c>
    </row>
    <row r="34" spans="1:6" ht="15" customHeight="1" x14ac:dyDescent="0.25">
      <c r="A34" s="195" t="str">
        <f>A12</f>
        <v>Caribe Mariner</v>
      </c>
      <c r="B34" s="113" t="s">
        <v>23</v>
      </c>
      <c r="C34" s="187" t="s">
        <v>13</v>
      </c>
      <c r="D34" s="188">
        <f>D32+7</f>
        <v>42863</v>
      </c>
      <c r="E34" s="194" t="s">
        <v>17</v>
      </c>
      <c r="F34" s="190">
        <f>D34+4</f>
        <v>42867</v>
      </c>
    </row>
    <row r="35" spans="1:6" ht="15" customHeight="1" x14ac:dyDescent="0.25">
      <c r="A35" s="73" t="s">
        <v>48</v>
      </c>
      <c r="B35" s="81" t="s">
        <v>106</v>
      </c>
      <c r="C35" s="31" t="s">
        <v>10</v>
      </c>
      <c r="D35" s="169">
        <f>D33+7</f>
        <v>42866</v>
      </c>
      <c r="E35" s="13" t="s">
        <v>24</v>
      </c>
      <c r="F35" s="15">
        <f>D35+3</f>
        <v>42869</v>
      </c>
    </row>
    <row r="36" spans="1:6" ht="15" customHeight="1" x14ac:dyDescent="0.25">
      <c r="A36" s="172" t="str">
        <f>A14</f>
        <v>Caribe Mariner</v>
      </c>
      <c r="B36" s="78">
        <f>B14</f>
        <v>473</v>
      </c>
      <c r="C36" s="28" t="str">
        <f>C14</f>
        <v>Monday</v>
      </c>
      <c r="D36" s="168">
        <f>D14</f>
        <v>42870</v>
      </c>
      <c r="E36" s="29" t="s">
        <v>17</v>
      </c>
      <c r="F36" s="30">
        <f>D36+4</f>
        <v>42874</v>
      </c>
    </row>
    <row r="37" spans="1:6" ht="15" customHeight="1" x14ac:dyDescent="0.25">
      <c r="A37" s="73" t="s">
        <v>105</v>
      </c>
      <c r="B37" s="91" t="s">
        <v>45</v>
      </c>
      <c r="C37" s="31" t="s">
        <v>10</v>
      </c>
      <c r="D37" s="169">
        <f>D35+7</f>
        <v>42873</v>
      </c>
      <c r="E37" s="13" t="s">
        <v>78</v>
      </c>
      <c r="F37" s="15">
        <f>D37+3</f>
        <v>42876</v>
      </c>
    </row>
    <row r="38" spans="1:6" ht="15" customHeight="1" x14ac:dyDescent="0.25">
      <c r="A38" s="172" t="str">
        <f>A16</f>
        <v>Vanquish</v>
      </c>
      <c r="B38" s="68" t="str">
        <f>B16</f>
        <v>041</v>
      </c>
      <c r="C38" s="28" t="s">
        <v>13</v>
      </c>
      <c r="D38" s="168">
        <f>D16</f>
        <v>42877</v>
      </c>
      <c r="E38" s="29" t="s">
        <v>17</v>
      </c>
      <c r="F38" s="30">
        <f>D38+4</f>
        <v>42881</v>
      </c>
    </row>
    <row r="39" spans="1:6" ht="15" customHeight="1" x14ac:dyDescent="0.25">
      <c r="A39" s="73" t="s">
        <v>8</v>
      </c>
      <c r="B39" s="91">
        <v>474</v>
      </c>
      <c r="C39" s="31" t="s">
        <v>10</v>
      </c>
      <c r="D39" s="169">
        <f t="shared" ref="D39:D41" si="2">D37+7</f>
        <v>42880</v>
      </c>
      <c r="E39" s="13" t="s">
        <v>78</v>
      </c>
      <c r="F39" s="15">
        <f>D39+3</f>
        <v>42883</v>
      </c>
    </row>
    <row r="40" spans="1:6" ht="15" customHeight="1" x14ac:dyDescent="0.25">
      <c r="A40" s="172" t="str">
        <f>A18</f>
        <v>Vantage</v>
      </c>
      <c r="B40" s="78" t="str">
        <f>B18</f>
        <v>002</v>
      </c>
      <c r="C40" s="28" t="s">
        <v>13</v>
      </c>
      <c r="D40" s="168">
        <f>D18</f>
        <v>42884</v>
      </c>
      <c r="E40" s="29" t="s">
        <v>17</v>
      </c>
      <c r="F40" s="30">
        <f>D40+4</f>
        <v>42888</v>
      </c>
    </row>
    <row r="41" spans="1:6" ht="15" customHeight="1" x14ac:dyDescent="0.25">
      <c r="A41" s="73" t="s">
        <v>48</v>
      </c>
      <c r="B41" s="91" t="s">
        <v>107</v>
      </c>
      <c r="C41" s="31" t="s">
        <v>10</v>
      </c>
      <c r="D41" s="169">
        <f t="shared" si="2"/>
        <v>42887</v>
      </c>
      <c r="E41" s="13" t="s">
        <v>78</v>
      </c>
      <c r="F41" s="15">
        <f>D41+3</f>
        <v>42890</v>
      </c>
    </row>
    <row r="42" spans="1:6" ht="15" customHeight="1" x14ac:dyDescent="0.25">
      <c r="A42" s="229" t="s">
        <v>82</v>
      </c>
      <c r="B42" s="229"/>
      <c r="C42" s="229"/>
      <c r="D42" s="229"/>
      <c r="E42" s="229"/>
      <c r="F42" s="2"/>
    </row>
    <row r="43" spans="1:6" ht="15" customHeight="1" x14ac:dyDescent="0.25">
      <c r="A43" s="228" t="s">
        <v>33</v>
      </c>
      <c r="B43" s="228"/>
      <c r="C43" s="228"/>
      <c r="D43" s="228"/>
      <c r="E43" s="228"/>
      <c r="F43" s="2"/>
    </row>
    <row r="44" spans="1:6" x14ac:dyDescent="0.25">
      <c r="A44" s="179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230"/>
    </row>
    <row r="47" spans="1:6" ht="18.75" customHeight="1" x14ac:dyDescent="0.25">
      <c r="A47" s="232" t="s">
        <v>0</v>
      </c>
      <c r="B47" s="233"/>
      <c r="C47" s="234" t="s">
        <v>19</v>
      </c>
      <c r="D47" s="235"/>
      <c r="E47" s="11"/>
      <c r="F47" s="231"/>
    </row>
    <row r="48" spans="1:6" ht="15" customHeight="1" x14ac:dyDescent="0.25">
      <c r="A48" s="242" t="s">
        <v>2</v>
      </c>
      <c r="B48" s="242" t="s">
        <v>3</v>
      </c>
      <c r="C48" s="245" t="s">
        <v>4</v>
      </c>
      <c r="D48" s="246"/>
      <c r="E48" s="247" t="s">
        <v>20</v>
      </c>
      <c r="F48" s="248"/>
    </row>
    <row r="49" spans="1:6" ht="15" customHeight="1" thickBot="1" x14ac:dyDescent="0.3">
      <c r="A49" s="243"/>
      <c r="B49" s="244"/>
      <c r="C49" s="35" t="s">
        <v>6</v>
      </c>
      <c r="D49" s="35" t="s">
        <v>7</v>
      </c>
      <c r="E49" s="35" t="s">
        <v>6</v>
      </c>
      <c r="F49" s="35" t="s">
        <v>7</v>
      </c>
    </row>
    <row r="50" spans="1:6" ht="15" customHeight="1" thickTop="1" x14ac:dyDescent="0.25">
      <c r="A50" s="12" t="str">
        <f>A33</f>
        <v>Vanquish</v>
      </c>
      <c r="B50" s="83" t="str">
        <f>B33</f>
        <v>039</v>
      </c>
      <c r="C50" s="76" t="s">
        <v>10</v>
      </c>
      <c r="D50" s="32">
        <f>D33</f>
        <v>42859</v>
      </c>
      <c r="E50" s="54" t="s">
        <v>9</v>
      </c>
      <c r="F50" s="84">
        <f>D50+5</f>
        <v>42864</v>
      </c>
    </row>
    <row r="51" spans="1:6" ht="15" customHeight="1" x14ac:dyDescent="0.25">
      <c r="A51" s="36" t="str">
        <f>A35</f>
        <v>Vanquish</v>
      </c>
      <c r="B51" s="82" t="str">
        <f>B35</f>
        <v>040</v>
      </c>
      <c r="C51" s="45" t="str">
        <f>C35</f>
        <v>Thursday</v>
      </c>
      <c r="D51" s="37">
        <f>D35</f>
        <v>42866</v>
      </c>
      <c r="E51" s="45" t="s">
        <v>9</v>
      </c>
      <c r="F51" s="38">
        <f t="shared" ref="F51:F52" si="3">D51+5</f>
        <v>42871</v>
      </c>
    </row>
    <row r="52" spans="1:6" ht="15" customHeight="1" x14ac:dyDescent="0.25">
      <c r="A52" s="12" t="str">
        <f>A37</f>
        <v>Vantage</v>
      </c>
      <c r="B52" s="83" t="str">
        <f>B37</f>
        <v>001</v>
      </c>
      <c r="C52" s="76" t="str">
        <f>C37</f>
        <v>Thursday</v>
      </c>
      <c r="D52" s="34">
        <f>D37</f>
        <v>42873</v>
      </c>
      <c r="E52" s="54" t="s">
        <v>9</v>
      </c>
      <c r="F52" s="84">
        <f t="shared" si="3"/>
        <v>42878</v>
      </c>
    </row>
    <row r="53" spans="1:6" ht="15" customHeight="1" x14ac:dyDescent="0.25">
      <c r="A53" s="36" t="str">
        <f>A39</f>
        <v>Caribe Mariner</v>
      </c>
      <c r="B53" s="82">
        <f>B39</f>
        <v>474</v>
      </c>
      <c r="C53" s="45" t="str">
        <f>C39</f>
        <v>Thursday</v>
      </c>
      <c r="D53" s="37">
        <f>D39</f>
        <v>42880</v>
      </c>
      <c r="E53" s="45" t="s">
        <v>9</v>
      </c>
      <c r="F53" s="38">
        <f>D53+5</f>
        <v>42885</v>
      </c>
    </row>
    <row r="54" spans="1:6" ht="12.75" customHeight="1" x14ac:dyDescent="0.25">
      <c r="A54" s="12" t="str">
        <f>A41</f>
        <v>Vanquish</v>
      </c>
      <c r="B54" s="83" t="str">
        <f>B41</f>
        <v>042</v>
      </c>
      <c r="C54" s="54" t="str">
        <f>C41</f>
        <v>Thursday</v>
      </c>
      <c r="D54" s="16">
        <f>D41</f>
        <v>42887</v>
      </c>
      <c r="E54" s="54" t="s">
        <v>9</v>
      </c>
      <c r="F54" s="84">
        <f>D54+5</f>
        <v>42892</v>
      </c>
    </row>
    <row r="55" spans="1:6" ht="12.75" customHeight="1" x14ac:dyDescent="0.25">
      <c r="A55" s="229" t="s">
        <v>83</v>
      </c>
      <c r="B55" s="229"/>
      <c r="C55" s="229"/>
      <c r="D55" s="229"/>
      <c r="E55" s="229"/>
      <c r="F55" s="2"/>
    </row>
    <row r="56" spans="1:6" ht="12.75" customHeight="1" x14ac:dyDescent="0.25">
      <c r="A56" s="228" t="s">
        <v>33</v>
      </c>
      <c r="B56" s="228"/>
      <c r="C56" s="228"/>
      <c r="D56" s="228"/>
      <c r="E56" s="228"/>
      <c r="F56" s="2"/>
    </row>
    <row r="57" spans="1:6" ht="7.5" customHeight="1" x14ac:dyDescent="0.25">
      <c r="A57" s="179"/>
      <c r="B57" s="179"/>
      <c r="C57" s="179"/>
      <c r="D57" s="179"/>
      <c r="E57" s="179"/>
      <c r="F57" s="2"/>
    </row>
    <row r="58" spans="1:6" ht="26.25" customHeight="1" x14ac:dyDescent="0.25">
      <c r="A58" s="7"/>
      <c r="B58" s="8"/>
      <c r="C58" s="9"/>
      <c r="D58" s="10"/>
      <c r="E58" s="9"/>
      <c r="F58" s="230"/>
    </row>
    <row r="59" spans="1:6" ht="18.75" customHeight="1" x14ac:dyDescent="0.25">
      <c r="A59" s="232" t="s">
        <v>0</v>
      </c>
      <c r="B59" s="233"/>
      <c r="C59" s="234" t="s">
        <v>21</v>
      </c>
      <c r="D59" s="235"/>
      <c r="E59" s="11"/>
      <c r="F59" s="231"/>
    </row>
    <row r="60" spans="1:6" ht="15" customHeight="1" x14ac:dyDescent="0.25">
      <c r="A60" s="236" t="s">
        <v>2</v>
      </c>
      <c r="B60" s="236" t="s">
        <v>3</v>
      </c>
      <c r="C60" s="238" t="s">
        <v>4</v>
      </c>
      <c r="D60" s="239"/>
      <c r="E60" s="240" t="s">
        <v>22</v>
      </c>
      <c r="F60" s="241"/>
    </row>
    <row r="61" spans="1:6" ht="15" customHeight="1" thickBot="1" x14ac:dyDescent="0.3">
      <c r="A61" s="237"/>
      <c r="B61" s="237"/>
      <c r="C61" s="40" t="s">
        <v>6</v>
      </c>
      <c r="D61" s="40" t="s">
        <v>7</v>
      </c>
      <c r="E61" s="40" t="s">
        <v>6</v>
      </c>
      <c r="F61" s="40" t="s">
        <v>7</v>
      </c>
    </row>
    <row r="62" spans="1:6" ht="15" hidden="1" customHeight="1" thickTop="1" x14ac:dyDescent="0.25">
      <c r="A62" s="98" t="str">
        <f>A32</f>
        <v>Caribe Mariner</v>
      </c>
      <c r="B62" s="174" t="str">
        <f>B32</f>
        <v>471</v>
      </c>
      <c r="C62" s="175" t="str">
        <f>C10</f>
        <v>Monday</v>
      </c>
      <c r="D62" s="176">
        <f>D10</f>
        <v>42856</v>
      </c>
      <c r="E62" s="102" t="s">
        <v>17</v>
      </c>
      <c r="F62" s="103">
        <f>D62+4</f>
        <v>42860</v>
      </c>
    </row>
    <row r="63" spans="1:6" ht="15" customHeight="1" thickTop="1" x14ac:dyDescent="0.25">
      <c r="A63" s="191" t="str">
        <f>A34</f>
        <v>Caribe Mariner</v>
      </c>
      <c r="B63" s="108">
        <v>472</v>
      </c>
      <c r="C63" s="93" t="s">
        <v>13</v>
      </c>
      <c r="D63" s="177">
        <f>D12</f>
        <v>42863</v>
      </c>
      <c r="E63" s="93" t="s">
        <v>17</v>
      </c>
      <c r="F63" s="84">
        <f>D63+4</f>
        <v>42867</v>
      </c>
    </row>
    <row r="64" spans="1:6" ht="15" hidden="1" customHeight="1" x14ac:dyDescent="0.25">
      <c r="A64" s="98" t="str">
        <f>A36</f>
        <v>Caribe Mariner</v>
      </c>
      <c r="B64" s="99">
        <f>B36</f>
        <v>473</v>
      </c>
      <c r="C64" s="100" t="s">
        <v>13</v>
      </c>
      <c r="D64" s="101">
        <f>D63+7</f>
        <v>42870</v>
      </c>
      <c r="E64" s="102" t="s">
        <v>17</v>
      </c>
      <c r="F64" s="103">
        <f t="shared" ref="F64:F66" si="4">D64+4</f>
        <v>42874</v>
      </c>
    </row>
    <row r="65" spans="1:7" ht="15" customHeight="1" x14ac:dyDescent="0.25">
      <c r="A65" s="192" t="str">
        <f>A38</f>
        <v>Vanquish</v>
      </c>
      <c r="B65" s="109" t="str">
        <f>B38</f>
        <v>041</v>
      </c>
      <c r="C65" s="106" t="s">
        <v>13</v>
      </c>
      <c r="D65" s="107">
        <f>D16</f>
        <v>42877</v>
      </c>
      <c r="E65" s="106" t="s">
        <v>17</v>
      </c>
      <c r="F65" s="90">
        <f t="shared" si="4"/>
        <v>42881</v>
      </c>
    </row>
    <row r="66" spans="1:7" ht="15" hidden="1" customHeight="1" x14ac:dyDescent="0.25">
      <c r="A66" s="178" t="str">
        <f>A40</f>
        <v>Vantage</v>
      </c>
      <c r="B66" s="108" t="str">
        <f>B40</f>
        <v>002</v>
      </c>
      <c r="C66" s="93" t="s">
        <v>13</v>
      </c>
      <c r="D66" s="94">
        <f>D65+7</f>
        <v>42884</v>
      </c>
      <c r="E66" s="93" t="s">
        <v>17</v>
      </c>
      <c r="F66" s="84">
        <f t="shared" si="4"/>
        <v>42888</v>
      </c>
    </row>
    <row r="67" spans="1:7" ht="15" customHeight="1" x14ac:dyDescent="0.25">
      <c r="A67" s="47" t="s">
        <v>84</v>
      </c>
      <c r="B67" s="47"/>
      <c r="C67" s="47"/>
      <c r="D67" s="46"/>
      <c r="E67" s="46"/>
      <c r="F67" s="46"/>
      <c r="G67" s="48"/>
    </row>
    <row r="68" spans="1:7" x14ac:dyDescent="0.25">
      <c r="A68" s="228" t="s">
        <v>33</v>
      </c>
      <c r="B68" s="228"/>
      <c r="C68" s="228"/>
      <c r="D68" s="228"/>
      <c r="E68" s="228"/>
      <c r="F68" s="49"/>
    </row>
    <row r="69" spans="1:7" ht="12.75" customHeight="1" x14ac:dyDescent="0.25">
      <c r="A69" s="17"/>
      <c r="B69" s="41"/>
      <c r="C69" s="18"/>
      <c r="D69" s="42"/>
      <c r="E69" s="18"/>
      <c r="F69" s="19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2018Jan</vt:lpstr>
      <vt:lpstr>2017Dec</vt:lpstr>
      <vt:lpstr>2017Nov</vt:lpstr>
      <vt:lpstr>2017Oct</vt:lpstr>
      <vt:lpstr>2017Sept</vt:lpstr>
      <vt:lpstr>2017Aug</vt:lpstr>
      <vt:lpstr>2017JULY</vt:lpstr>
      <vt:lpstr>2017JUNE</vt:lpstr>
      <vt:lpstr>2017MAY</vt:lpstr>
      <vt:lpstr>2017APR</vt:lpstr>
      <vt:lpstr>2017MAR</vt:lpstr>
      <vt:lpstr>2017FEB</vt:lpstr>
      <vt:lpstr>2017JAN</vt:lpstr>
      <vt:lpstr>2016DEC</vt:lpstr>
      <vt:lpstr>2016NOV</vt:lpstr>
      <vt:lpstr>2016Oct</vt:lpstr>
      <vt:lpstr>2016Sept</vt:lpstr>
      <vt:lpstr>2016AUG</vt:lpstr>
      <vt:lpstr>'2016AUG'!Print_Area</vt:lpstr>
      <vt:lpstr>'2016DEC'!Print_Area</vt:lpstr>
      <vt:lpstr>'2016NOV'!Print_Area</vt:lpstr>
      <vt:lpstr>'2016Oct'!Print_Area</vt:lpstr>
      <vt:lpstr>'2016Sept'!Print_Area</vt:lpstr>
      <vt:lpstr>'2017APR'!Print_Area</vt:lpstr>
      <vt:lpstr>'2017Aug'!Print_Area</vt:lpstr>
      <vt:lpstr>'2017Dec'!Print_Area</vt:lpstr>
      <vt:lpstr>'2017FEB'!Print_Area</vt:lpstr>
      <vt:lpstr>'2017JAN'!Print_Area</vt:lpstr>
      <vt:lpstr>'2017JULY'!Print_Area</vt:lpstr>
      <vt:lpstr>'2017JUNE'!Print_Area</vt:lpstr>
      <vt:lpstr>'2017MAR'!Print_Area</vt:lpstr>
      <vt:lpstr>'2017MAY'!Print_Area</vt:lpstr>
      <vt:lpstr>'2017Nov'!Print_Area</vt:lpstr>
      <vt:lpstr>'2017Oct'!Print_Area</vt:lpstr>
      <vt:lpstr>'2017Sept'!Print_Area</vt:lpstr>
      <vt:lpstr>'2018Jan'!Print_Area</vt:lpstr>
      <vt:lpstr>'2016AUG'!Print_Titles</vt:lpstr>
      <vt:lpstr>'2016DEC'!Print_Titles</vt:lpstr>
      <vt:lpstr>'2016NOV'!Print_Titles</vt:lpstr>
      <vt:lpstr>'2016Oct'!Print_Titles</vt:lpstr>
      <vt:lpstr>'2016Sept'!Print_Titles</vt:lpstr>
      <vt:lpstr>'2017APR'!Print_Titles</vt:lpstr>
      <vt:lpstr>'2017Aug'!Print_Titles</vt:lpstr>
      <vt:lpstr>'2017Dec'!Print_Titles</vt:lpstr>
      <vt:lpstr>'2017FEB'!Print_Titles</vt:lpstr>
      <vt:lpstr>'2017JAN'!Print_Titles</vt:lpstr>
      <vt:lpstr>'2017JULY'!Print_Titles</vt:lpstr>
      <vt:lpstr>'2017JUNE'!Print_Titles</vt:lpstr>
      <vt:lpstr>'2017MAR'!Print_Titles</vt:lpstr>
      <vt:lpstr>'2017MAY'!Print_Titles</vt:lpstr>
      <vt:lpstr>'2017Nov'!Print_Titles</vt:lpstr>
      <vt:lpstr>'2017Oct'!Print_Titles</vt:lpstr>
      <vt:lpstr>'2017Sept'!Print_Titles</vt:lpstr>
      <vt:lpstr>'2018Jan'!Print_Titles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D Brantley</dc:creator>
  <cp:lastModifiedBy>Robert D Brantley</cp:lastModifiedBy>
  <cp:lastPrinted>2012-08-10T23:55:11Z</cp:lastPrinted>
  <dcterms:created xsi:type="dcterms:W3CDTF">2012-02-06T19:38:45Z</dcterms:created>
  <dcterms:modified xsi:type="dcterms:W3CDTF">2017-12-29T16:58:31Z</dcterms:modified>
</cp:coreProperties>
</file>