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0" yWindow="0" windowWidth="28800" windowHeight="11760"/>
  </bookViews>
  <sheets>
    <sheet name="2022DEC" sheetId="132" r:id="rId1"/>
    <sheet name="2022Nov" sheetId="131" r:id="rId2"/>
    <sheet name="2022Oct" sheetId="130" r:id="rId3"/>
    <sheet name="2022SEP" sheetId="129" r:id="rId4"/>
    <sheet name="2022AUG" sheetId="128" r:id="rId5"/>
    <sheet name="2022JUL" sheetId="127" r:id="rId6"/>
    <sheet name="2022JUN" sheetId="126" r:id="rId7"/>
    <sheet name="2022MAY" sheetId="125" r:id="rId8"/>
    <sheet name="2022APR" sheetId="124" r:id="rId9"/>
    <sheet name="2022MAR" sheetId="123" r:id="rId10"/>
    <sheet name="2022FEB" sheetId="122" r:id="rId11"/>
    <sheet name="2022JAN" sheetId="121" r:id="rId12"/>
    <sheet name="2021DEC" sheetId="120" r:id="rId13"/>
    <sheet name="2021NOV" sheetId="119" r:id="rId14"/>
    <sheet name="2021OCT" sheetId="118" r:id="rId15"/>
    <sheet name="2021SEP" sheetId="117" r:id="rId16"/>
    <sheet name="2021AUG" sheetId="116" r:id="rId17"/>
    <sheet name="2021JULY" sheetId="115" r:id="rId18"/>
    <sheet name="2021JUNE" sheetId="114" r:id="rId19"/>
    <sheet name="2021MAY" sheetId="113" r:id="rId20"/>
    <sheet name="2021APR" sheetId="112" r:id="rId21"/>
    <sheet name="2021MAR" sheetId="111" r:id="rId22"/>
    <sheet name="2021FEB" sheetId="110" r:id="rId23"/>
    <sheet name="2021JAN" sheetId="109" r:id="rId24"/>
  </sheets>
  <definedNames>
    <definedName name="_xlnm.Print_Area" localSheetId="20">'2021APR'!$A$5:$F$69</definedName>
    <definedName name="_xlnm.Print_Area" localSheetId="16">'2021AUG'!$A$5:$F$69</definedName>
    <definedName name="_xlnm.Print_Area" localSheetId="12">'2021DEC'!$A$5:$F$67</definedName>
    <definedName name="_xlnm.Print_Area" localSheetId="22">'2021FEB'!$A$5:$F$69</definedName>
    <definedName name="_xlnm.Print_Area" localSheetId="23">'2021JAN'!$A$5:$F$69</definedName>
    <definedName name="_xlnm.Print_Area" localSheetId="17">'2021JULY'!$A$5:$F$69</definedName>
    <definedName name="_xlnm.Print_Area" localSheetId="18">'2021JUNE'!$A$5:$F$69</definedName>
    <definedName name="_xlnm.Print_Area" localSheetId="21">'2021MAR'!$A$5:$F$69</definedName>
    <definedName name="_xlnm.Print_Area" localSheetId="19">'2021MAY'!$A$5:$F$69</definedName>
    <definedName name="_xlnm.Print_Area" localSheetId="13">'2021NOV'!$A$5:$F$64</definedName>
    <definedName name="_xlnm.Print_Area" localSheetId="14">'2021OCT'!$A$5:$F$70</definedName>
    <definedName name="_xlnm.Print_Area" localSheetId="15">'2021SEP'!$A$5:$F$69</definedName>
    <definedName name="_xlnm.Print_Area" localSheetId="8">'2022APR'!$A$5:$F$68</definedName>
    <definedName name="_xlnm.Print_Area" localSheetId="4">'2022AUG'!$A$5:$F$68</definedName>
    <definedName name="_xlnm.Print_Area" localSheetId="0">'2022DEC'!$A$5:$F$69</definedName>
    <definedName name="_xlnm.Print_Area" localSheetId="10">'2022FEB'!$A$5:$F$67</definedName>
    <definedName name="_xlnm.Print_Area" localSheetId="11">'2022JAN'!$A$5:$F$67</definedName>
    <definedName name="_xlnm.Print_Area" localSheetId="5">'2022JUL'!$A$5:$F$69</definedName>
    <definedName name="_xlnm.Print_Area" localSheetId="6">'2022JUN'!$A$5:$F$68</definedName>
    <definedName name="_xlnm.Print_Area" localSheetId="9">'2022MAR'!$A$5:$F$67</definedName>
    <definedName name="_xlnm.Print_Area" localSheetId="7">'2022MAY'!$A$5:$F$68</definedName>
    <definedName name="_xlnm.Print_Area" localSheetId="1">'2022Nov'!$A$5:$F$68</definedName>
    <definedName name="_xlnm.Print_Area" localSheetId="2">'2022Oct'!$A$5:$F$68</definedName>
    <definedName name="_xlnm.Print_Area" localSheetId="3">'2022SEP'!$A$5:$F$68</definedName>
    <definedName name="_xlnm.Print_Titles" localSheetId="20">'2021APR'!$2:$4</definedName>
    <definedName name="_xlnm.Print_Titles" localSheetId="16">'2021AUG'!$2:$4</definedName>
    <definedName name="_xlnm.Print_Titles" localSheetId="12">'2021DEC'!$2:$4</definedName>
    <definedName name="_xlnm.Print_Titles" localSheetId="22">'2021FEB'!$2:$4</definedName>
    <definedName name="_xlnm.Print_Titles" localSheetId="23">'2021JAN'!$2:$4</definedName>
    <definedName name="_xlnm.Print_Titles" localSheetId="17">'2021JULY'!$2:$4</definedName>
    <definedName name="_xlnm.Print_Titles" localSheetId="18">'2021JUNE'!$2:$4</definedName>
    <definedName name="_xlnm.Print_Titles" localSheetId="21">'2021MAR'!$2:$4</definedName>
    <definedName name="_xlnm.Print_Titles" localSheetId="19">'2021MAY'!$2:$4</definedName>
    <definedName name="_xlnm.Print_Titles" localSheetId="13">'2021NOV'!$2:$4</definedName>
    <definedName name="_xlnm.Print_Titles" localSheetId="14">'2021OCT'!$2:$4</definedName>
    <definedName name="_xlnm.Print_Titles" localSheetId="15">'2021SEP'!$2:$4</definedName>
    <definedName name="_xlnm.Print_Titles" localSheetId="8">'2022APR'!$2:$4</definedName>
    <definedName name="_xlnm.Print_Titles" localSheetId="4">'2022AUG'!$2:$4</definedName>
    <definedName name="_xlnm.Print_Titles" localSheetId="0">'2022DEC'!$2:$4</definedName>
    <definedName name="_xlnm.Print_Titles" localSheetId="10">'2022FEB'!$2:$4</definedName>
    <definedName name="_xlnm.Print_Titles" localSheetId="11">'2022JAN'!$2:$4</definedName>
    <definedName name="_xlnm.Print_Titles" localSheetId="5">'2022JUL'!$2:$4</definedName>
    <definedName name="_xlnm.Print_Titles" localSheetId="6">'2022JUN'!$2:$4</definedName>
    <definedName name="_xlnm.Print_Titles" localSheetId="9">'2022MAR'!$2:$4</definedName>
    <definedName name="_xlnm.Print_Titles" localSheetId="7">'2022MAY'!$2:$4</definedName>
    <definedName name="_xlnm.Print_Titles" localSheetId="1">'2022Nov'!$2:$4</definedName>
    <definedName name="_xlnm.Print_Titles" localSheetId="2">'2022Oct'!$2:$4</definedName>
    <definedName name="_xlnm.Print_Titles" localSheetId="3">'2022SEP'!$2:$4</definedName>
  </definedNames>
  <calcPr calcId="162913"/>
  <webPublishing allowPng="1" targetScreenSize="1024x768" codePage="1252"/>
  <webPublishObjects count="83">
    <webPublishObject id="29810" divId="schedule_29810" destinationFile="W:\Page.mht"/>
    <webPublishObject id="5074" divId="schedule_5074" destinationFile="Z:\schedule.htm"/>
    <webPublishObject id="2294" divId="schedule_2294" destinationFile="C:\Users\robbie\AppData\Roaming\Microsoft\Windows\Network Shortcuts\schedule.htm"/>
    <webPublishObject id="7719" divId="schedule_7719" destinationFile="W:\schedule.htm"/>
    <webPublishObject id="12582" divId="schedule_12582" destinationFile="W:\schedule.htm"/>
    <webPublishObject id="29559" divId="schedule_29559" destinationFile="C:\Users\robbie\Virtual Machines\schedule.htm"/>
    <webPublishObject id="7573" divId="schedule_7573" destinationFile="W:\schedule.htm"/>
    <webPublishObject id="13696" divId="schedule_13696" destinationFile="W:\schedule.htm"/>
    <webPublishObject id="2185" divId="schedule_2185" destinationFile="W:\schedule.htm"/>
    <webPublishObject id="12650" divId="schedule_12650" destinationFile="W:\schedule.htm"/>
    <webPublishObject id="3368" divId="schedule_3368" destinationFile="W:\schedule.htm"/>
    <webPublishObject id="23501" divId="schedule_23501" destinationFile="W:\schedule.htm"/>
    <webPublishObject id="10032" divId="schedule_10032" destinationFile="W:\schedule.htm"/>
    <webPublishObject id="28188" divId="schedule_28188" destinationFile="W:\schedule.mht"/>
    <webPublishObject id="11629" divId="schedule_11629" destinationFile="W:\schedule.htm"/>
    <webPublishObject id="24010" divId="schedule_24010" destinationFile="W:\schedule.htm"/>
    <webPublishObject id="3424" divId="schedule_3424" destinationFile="W:\schedule.htm"/>
    <webPublishObject id="13299" divId="schedule_13299" destinationFile="W:\schedule.htm"/>
    <webPublishObject id="17177" divId="schedule_17177" destinationFile="W:\schedule.htm"/>
    <webPublishObject id="32614" divId="schedule_32614" destinationFile="W:\schedule.htm"/>
    <webPublishObject id="12822" divId="schedule_12822" destinationFile="W:\schedule.htm"/>
    <webPublishObject id="3431" divId="schedule_3431" destinationFile="W:\schedule.htm"/>
    <webPublishObject id="4111" divId="schedule_4111" destinationFile="W:\schedule.htm"/>
    <webPublishObject id="19017" divId="schedule_19017" destinationFile="W:\schedule.htm"/>
    <webPublishObject id="22532" divId="schedule_22532" destinationFile="W:\schedule.htm"/>
    <webPublishObject id="9232" divId="schedule_9232" destinationFile="W:\schedule.mht"/>
    <webPublishObject id="19066" divId="schedule_19066" destinationFile="W:\schedule.htm"/>
    <webPublishObject id="16283" divId="schedule_16283" destinationFile="W:\schedule.htm"/>
    <webPublishObject id="8103" divId="schedule_8103" destinationFile="W:\schedule.htm"/>
    <webPublishObject id="11396" divId="schedule_11396" destinationFile="W:\schedule.htm"/>
    <webPublishObject id="30327" divId="schedule_30327" destinationFile="W:\schedule.htm"/>
    <webPublishObject id="7498" divId="schedule_7498" destinationFile="W:\schedule.htm"/>
    <webPublishObject id="28155" divId="schedule_28155" destinationFile="\\HYDEWEBISIS\schedules\schedule.htm"/>
    <webPublishObject id="22444" divId="schedule_22444" destinationFile="\\HYDEWEBISIS\schedules\schedule.htm"/>
    <webPublishObject id="13041" divId="schedule_13041" destinationFile="\\HYDEWEBISIS\schedules\schedule.htm"/>
    <webPublishObject id="18244" divId="schedule_18244" destinationFile="\\HYDEWEBISIS\schedules\schedule.htm"/>
    <webPublishObject id="7049" divId="schedule_7049" destinationFile="\\HYDEWEBISIS\schedules\schedule.htm"/>
    <webPublishObject id="20501" divId="schedule_20501" destinationFile="W:\schedule.htm"/>
    <webPublishObject id="8893" divId="schedule_8893" destinationFile="W:\schedule.htm"/>
    <webPublishObject id="27532" divId="schedule_27532" destinationFile="W:\schedule.htm"/>
    <webPublishObject id="8138" divId="schedule_8138" destinationFile="W:\schedule.htm"/>
    <webPublishObject id="11807" divId="schedule_11807" destinationFile="S:\schedule.htm"/>
    <webPublishObject id="8467" divId="schedule_8467" destinationFile="S:\schedule.htm"/>
    <webPublishObject id="15087" divId="schedule_15087" destinationFile="S:\schedule.htm"/>
    <webPublishObject id="1903" divId="schedule_1903" destinationFile="S:\schedule.htm"/>
    <webPublishObject id="4076" divId="schedule_4076" destinationFile="S:\schedule.mht"/>
    <webPublishObject id="2512" divId="schedule_2512" destinationFile="S:\schedule.htm"/>
    <webPublishObject id="19892" divId="schedule_19892" destinationFile="S:\schedule.htm"/>
    <webPublishObject id="14664" divId="schedule_14664" destinationFile="S:\schedule.htm"/>
    <webPublishObject id="10227" divId="schedule_10227" destinationFile="S:\schedule.htm"/>
    <webPublishObject id="19951" divId="schedule_19951" destinationFile="S:\schedule.htm"/>
    <webPublishObject id="27714" divId="schedule_27714" destinationFile="S:\schedule.htm"/>
    <webPublishObject id="22803" divId="schedule_22803" destinationFile="S:\schedule.htm"/>
    <webPublishObject id="26184" divId="schedule_26184" destinationFile="S:\schedule.htm"/>
    <webPublishObject id="16808" divId="schedule_16808" destinationFile="S:\schedule.htm"/>
    <webPublishObject id="32343" divId="schedule_32343" destinationFile="S:\schedule.htm"/>
    <webPublishObject id="1911" divId="schedule_1911" destinationFile="S:\schedule.htm"/>
    <webPublishObject id="25005" divId="schedule_25005" destinationFile="S:\schedule.htm"/>
    <webPublishObject id="25370" divId="schedule_25370" destinationFile="S:\schedule.htm"/>
    <webPublishObject id="29836" divId="schedule_29836" destinationFile="S:\schedule.htm"/>
    <webPublishObject id="16250" divId="schedule_16250" destinationFile="S:\schedule.htm"/>
    <webPublishObject id="29101" divId="schedule_29101" destinationFile="S:\schedule.htm"/>
    <webPublishObject id="26884" divId="schedule_26884" destinationFile="S:\schedule.htm"/>
    <webPublishObject id="6433" divId="schedule_6433" destinationFile="S:\schedule.htm"/>
    <webPublishObject id="16972" divId="schedule_16972" destinationFile="S:\schedule.htm"/>
    <webPublishObject id="20117" divId="schedule_20117" destinationFile="S:\schedule.htm"/>
    <webPublishObject id="30934" divId="schedule_30934" destinationFile="S:\schedule.htm"/>
    <webPublishObject id="11358" divId="schedule_11358" destinationFile="S:\schedule.htm"/>
    <webPublishObject id="2129" divId="schedule_2129" destinationFile="S:\schedule.htm"/>
    <webPublishObject id="4220" divId="schedule_4220" destinationFile="S:\schedule.mht"/>
    <webPublishObject id="22601" divId="schedule_22601" destinationFile="S:\schedule.htm"/>
    <webPublishObject id="9128" divId="schedule_9128" destinationFile="S:\schedule.htm"/>
    <webPublishObject id="17331" divId="schedule_17331" destinationFile="S:\schedule.htm"/>
    <webPublishObject id="9352" divId="schedule_9352" destinationFile="S:\schedule.htm"/>
    <webPublishObject id="22519" divId="schedule_22519" destinationFile="S:\schedule.htm"/>
    <webPublishObject id="1946" divId="schedule_1946" destinationFile="S:\schedule.mht"/>
    <webPublishObject id="24076" divId="schedule_24076" destinationFile="S:\schedule.htm"/>
    <webPublishObject id="6390" divId="schedule_6390" destinationFile="S:\schedule.htm"/>
    <webPublishObject id="26322" divId="schedule_26322" destinationFile="S:\schedule.htm"/>
    <webPublishObject id="31960" divId="schedule_31960" destinationFile="S:\schedule.htm"/>
    <webPublishObject id="18278" divId="schedule_18278" destinationFile="S:\schedule.htm"/>
    <webPublishObject id="7239" divId="schedule_7239" destinationFile="S:\schedule.htm"/>
    <webPublishObject id="27806" divId="schedule_27806" destinationFile="S:\schedule.htm"/>
  </webPublishObjects>
</workbook>
</file>

<file path=xl/calcChain.xml><?xml version="1.0" encoding="utf-8"?>
<calcChain xmlns="http://schemas.openxmlformats.org/spreadsheetml/2006/main">
  <c r="F66" i="132" l="1"/>
  <c r="F65" i="132"/>
  <c r="F64" i="132"/>
  <c r="F63" i="132"/>
  <c r="D66" i="132"/>
  <c r="D65" i="132"/>
  <c r="A66" i="132"/>
  <c r="A65" i="132"/>
  <c r="F55" i="132"/>
  <c r="D67" i="132" l="1"/>
  <c r="B67" i="132"/>
  <c r="A67" i="132"/>
  <c r="D64" i="132"/>
  <c r="B64" i="132"/>
  <c r="A64" i="132"/>
  <c r="F39" i="132"/>
  <c r="F41" i="132"/>
  <c r="F54" i="132"/>
  <c r="F53" i="132"/>
  <c r="F52" i="132"/>
  <c r="F51" i="132"/>
  <c r="D15" i="132"/>
  <c r="D13" i="132"/>
  <c r="B63" i="132" l="1"/>
  <c r="A63" i="132"/>
  <c r="D63" i="132"/>
  <c r="F50" i="132"/>
  <c r="F66" i="131" l="1"/>
  <c r="D66" i="131"/>
  <c r="F54" i="131"/>
  <c r="D54" i="131"/>
  <c r="D53" i="131" l="1"/>
  <c r="F65" i="131" l="1"/>
  <c r="D65" i="131"/>
  <c r="F52" i="131"/>
  <c r="D52" i="131"/>
  <c r="D41" i="131"/>
  <c r="F41" i="131" s="1"/>
  <c r="E41" i="131" s="1"/>
  <c r="B41" i="131"/>
  <c r="D39" i="131"/>
  <c r="D35" i="131"/>
  <c r="E63" i="132"/>
  <c r="D53" i="132"/>
  <c r="D54" i="132" s="1"/>
  <c r="E50" i="132"/>
  <c r="C63" i="132"/>
  <c r="C50" i="132"/>
  <c r="D34" i="132"/>
  <c r="C34" i="132" s="1"/>
  <c r="D33" i="132"/>
  <c r="C33" i="132" s="1"/>
  <c r="F32" i="132"/>
  <c r="E32" i="132" s="1"/>
  <c r="C32" i="132"/>
  <c r="B15" i="132"/>
  <c r="B17" i="132" s="1"/>
  <c r="B19" i="132" s="1"/>
  <c r="D12" i="132"/>
  <c r="C12" i="132" s="1"/>
  <c r="B16" i="132"/>
  <c r="F11" i="132"/>
  <c r="E11" i="132" s="1"/>
  <c r="D11" i="132"/>
  <c r="C11" i="132" s="1"/>
  <c r="F10" i="132"/>
  <c r="E10" i="132" s="1"/>
  <c r="C10" i="132"/>
  <c r="D2" i="132"/>
  <c r="D55" i="132" l="1"/>
  <c r="C41" i="131"/>
  <c r="F12" i="132"/>
  <c r="E12" i="132" s="1"/>
  <c r="D14" i="132"/>
  <c r="C14" i="132" s="1"/>
  <c r="D35" i="132"/>
  <c r="D36" i="132"/>
  <c r="F13" i="132"/>
  <c r="E13" i="132" s="1"/>
  <c r="F33" i="132"/>
  <c r="E33" i="132" s="1"/>
  <c r="F34" i="132"/>
  <c r="E34" i="132" s="1"/>
  <c r="F64" i="131"/>
  <c r="D64" i="131"/>
  <c r="D15" i="131"/>
  <c r="D13" i="131"/>
  <c r="C55" i="132" l="1"/>
  <c r="E55" i="132"/>
  <c r="C64" i="132"/>
  <c r="E64" i="132"/>
  <c r="D16" i="132"/>
  <c r="F14" i="132"/>
  <c r="E14" i="132" s="1"/>
  <c r="C13" i="132"/>
  <c r="E65" i="132"/>
  <c r="C65" i="132"/>
  <c r="C35" i="132"/>
  <c r="F35" i="132"/>
  <c r="E35" i="132" s="1"/>
  <c r="D37" i="132"/>
  <c r="D39" i="132" s="1"/>
  <c r="D41" i="132" s="1"/>
  <c r="C16" i="132"/>
  <c r="D18" i="132"/>
  <c r="F16" i="132"/>
  <c r="E16" i="132" s="1"/>
  <c r="C36" i="132"/>
  <c r="F36" i="132"/>
  <c r="E36" i="132" s="1"/>
  <c r="D38" i="132"/>
  <c r="F50" i="131"/>
  <c r="F54" i="130"/>
  <c r="F53" i="130"/>
  <c r="F52" i="130"/>
  <c r="D53" i="130"/>
  <c r="E41" i="132" l="1"/>
  <c r="C41" i="132"/>
  <c r="F15" i="132"/>
  <c r="E15" i="132" s="1"/>
  <c r="C15" i="132"/>
  <c r="D17" i="132"/>
  <c r="D19" i="132" s="1"/>
  <c r="C51" i="132"/>
  <c r="E51" i="132"/>
  <c r="E66" i="132"/>
  <c r="C66" i="132"/>
  <c r="C37" i="132"/>
  <c r="F37" i="132"/>
  <c r="E37" i="132" s="1"/>
  <c r="C38" i="132"/>
  <c r="F38" i="132"/>
  <c r="E38" i="132" s="1"/>
  <c r="D40" i="132"/>
  <c r="C18" i="132"/>
  <c r="F18" i="132"/>
  <c r="E18" i="132" s="1"/>
  <c r="F65" i="130"/>
  <c r="F66" i="130"/>
  <c r="D66" i="130"/>
  <c r="C17" i="132" l="1"/>
  <c r="F17" i="132"/>
  <c r="E17" i="132" s="1"/>
  <c r="F67" i="132"/>
  <c r="E67" i="132" s="1"/>
  <c r="C67" i="132"/>
  <c r="E39" i="132"/>
  <c r="C39" i="132"/>
  <c r="C52" i="132"/>
  <c r="E52" i="132"/>
  <c r="F40" i="132"/>
  <c r="E40" i="132" s="1"/>
  <c r="C40" i="132"/>
  <c r="F62" i="131"/>
  <c r="D63" i="131"/>
  <c r="D38" i="131"/>
  <c r="D37" i="131"/>
  <c r="D36" i="131"/>
  <c r="C64" i="131"/>
  <c r="F63" i="131"/>
  <c r="E63" i="131" s="1"/>
  <c r="C63" i="131"/>
  <c r="E62" i="131"/>
  <c r="C62" i="131"/>
  <c r="E50" i="131"/>
  <c r="C50" i="131"/>
  <c r="B39" i="131"/>
  <c r="D34" i="131"/>
  <c r="C34" i="131" s="1"/>
  <c r="D33" i="131"/>
  <c r="C33" i="131" s="1"/>
  <c r="F32" i="131"/>
  <c r="E32" i="131"/>
  <c r="C32" i="131"/>
  <c r="B13" i="131"/>
  <c r="B15" i="131" s="1"/>
  <c r="B17" i="131" s="1"/>
  <c r="D12" i="131"/>
  <c r="F12" i="131" s="1"/>
  <c r="E12" i="131" s="1"/>
  <c r="B12" i="131"/>
  <c r="B14" i="131" s="1"/>
  <c r="D11" i="131"/>
  <c r="C11" i="131"/>
  <c r="F10" i="131"/>
  <c r="E10" i="131" s="1"/>
  <c r="C10" i="131"/>
  <c r="D2" i="131"/>
  <c r="F19" i="132" l="1"/>
  <c r="E19" i="132" s="1"/>
  <c r="C19" i="132"/>
  <c r="E53" i="132"/>
  <c r="C53" i="132"/>
  <c r="C12" i="131"/>
  <c r="D14" i="131"/>
  <c r="C14" i="131" s="1"/>
  <c r="B16" i="131"/>
  <c r="B18" i="131" s="1"/>
  <c r="C13" i="131"/>
  <c r="D17" i="131"/>
  <c r="F13" i="131"/>
  <c r="E13" i="131" s="1"/>
  <c r="F14" i="131"/>
  <c r="E14" i="131" s="1"/>
  <c r="F33" i="131"/>
  <c r="E33" i="131" s="1"/>
  <c r="F34" i="131"/>
  <c r="E34" i="131" s="1"/>
  <c r="E64" i="131"/>
  <c r="F11" i="131"/>
  <c r="E11" i="131" s="1"/>
  <c r="D65" i="130"/>
  <c r="D52" i="130"/>
  <c r="D51" i="130"/>
  <c r="D38" i="130"/>
  <c r="D37" i="130"/>
  <c r="D36" i="130"/>
  <c r="D35" i="130"/>
  <c r="C54" i="132" l="1"/>
  <c r="E54" i="132"/>
  <c r="D19" i="131"/>
  <c r="F17" i="131"/>
  <c r="D16" i="131"/>
  <c r="D18" i="131" s="1"/>
  <c r="F15" i="131"/>
  <c r="E15" i="131" s="1"/>
  <c r="C15" i="131"/>
  <c r="C35" i="131"/>
  <c r="F35" i="131"/>
  <c r="E35" i="131" s="1"/>
  <c r="D51" i="131"/>
  <c r="C65" i="131"/>
  <c r="E65" i="131"/>
  <c r="C36" i="131"/>
  <c r="F36" i="131"/>
  <c r="E36" i="131" s="1"/>
  <c r="F16" i="131"/>
  <c r="E16" i="131" s="1"/>
  <c r="C16" i="131"/>
  <c r="B64" i="130"/>
  <c r="A64" i="130"/>
  <c r="D63" i="130"/>
  <c r="B18" i="130"/>
  <c r="B16" i="130"/>
  <c r="B14" i="130"/>
  <c r="B12" i="130"/>
  <c r="D66" i="129"/>
  <c r="D39" i="129"/>
  <c r="C18" i="131" l="1"/>
  <c r="F18" i="131"/>
  <c r="E18" i="131" s="1"/>
  <c r="F37" i="131"/>
  <c r="E37" i="131" s="1"/>
  <c r="C37" i="131"/>
  <c r="E66" i="131"/>
  <c r="C66" i="131"/>
  <c r="F51" i="131"/>
  <c r="E51" i="131" s="1"/>
  <c r="C51" i="131"/>
  <c r="F38" i="131"/>
  <c r="E38" i="131" s="1"/>
  <c r="C38" i="131"/>
  <c r="D40" i="131"/>
  <c r="C17" i="131"/>
  <c r="E17" i="131"/>
  <c r="D14" i="130"/>
  <c r="D12" i="130"/>
  <c r="D37" i="129"/>
  <c r="D35" i="129"/>
  <c r="F39" i="131" l="1"/>
  <c r="E39" i="131" s="1"/>
  <c r="C39" i="131"/>
  <c r="F19" i="131"/>
  <c r="E19" i="131" s="1"/>
  <c r="C19" i="131"/>
  <c r="E52" i="131"/>
  <c r="C52" i="131"/>
  <c r="F40" i="131"/>
  <c r="E40" i="131" s="1"/>
  <c r="C40" i="131"/>
  <c r="F66" i="129"/>
  <c r="D54" i="129"/>
  <c r="C53" i="131" l="1"/>
  <c r="F53" i="131"/>
  <c r="E53" i="131" s="1"/>
  <c r="F52" i="129"/>
  <c r="D53" i="129"/>
  <c r="D52" i="129"/>
  <c r="C54" i="131" l="1"/>
  <c r="E54" i="131"/>
  <c r="D65" i="129"/>
  <c r="D64" i="129"/>
  <c r="D64" i="130"/>
  <c r="F62" i="130"/>
  <c r="E62" i="130" s="1"/>
  <c r="C62" i="130"/>
  <c r="F51" i="130"/>
  <c r="E51" i="130" s="1"/>
  <c r="C51" i="130"/>
  <c r="F50" i="130"/>
  <c r="E50" i="130" s="1"/>
  <c r="C50" i="130"/>
  <c r="B37" i="130"/>
  <c r="B39" i="130" s="1"/>
  <c r="C32" i="130"/>
  <c r="B13" i="130"/>
  <c r="B15" i="130" s="1"/>
  <c r="B17" i="130" s="1"/>
  <c r="B19" i="130" s="1"/>
  <c r="D11" i="130"/>
  <c r="D13" i="130" s="1"/>
  <c r="C11" i="130"/>
  <c r="F10" i="130"/>
  <c r="E10" i="130" s="1"/>
  <c r="C10" i="130"/>
  <c r="D2" i="130"/>
  <c r="F63" i="130" l="1"/>
  <c r="E63" i="130" s="1"/>
  <c r="C12" i="130"/>
  <c r="F12" i="130"/>
  <c r="E12" i="130" s="1"/>
  <c r="F11" i="130"/>
  <c r="E11" i="130" s="1"/>
  <c r="D34" i="130"/>
  <c r="C34" i="130" s="1"/>
  <c r="D15" i="130"/>
  <c r="C13" i="130"/>
  <c r="F13" i="130"/>
  <c r="E13" i="130" s="1"/>
  <c r="F64" i="130"/>
  <c r="E64" i="130" s="1"/>
  <c r="C64" i="130"/>
  <c r="D16" i="130"/>
  <c r="C14" i="130"/>
  <c r="F14" i="130"/>
  <c r="E14" i="130" s="1"/>
  <c r="F32" i="130"/>
  <c r="E32" i="130" s="1"/>
  <c r="C63" i="130"/>
  <c r="D33" i="130"/>
  <c r="B39" i="128"/>
  <c r="B37" i="128"/>
  <c r="F34" i="130" l="1"/>
  <c r="E34" i="130" s="1"/>
  <c r="E52" i="130"/>
  <c r="C52" i="130"/>
  <c r="C65" i="130"/>
  <c r="E65" i="130"/>
  <c r="C36" i="130"/>
  <c r="F36" i="130"/>
  <c r="E36" i="130" s="1"/>
  <c r="D18" i="130"/>
  <c r="F16" i="130"/>
  <c r="E16" i="130" s="1"/>
  <c r="C16" i="130"/>
  <c r="C33" i="130"/>
  <c r="F33" i="130"/>
  <c r="E33" i="130" s="1"/>
  <c r="C15" i="130"/>
  <c r="D17" i="130"/>
  <c r="F15" i="130"/>
  <c r="E15" i="130" s="1"/>
  <c r="C18" i="130" l="1"/>
  <c r="F18" i="130"/>
  <c r="E18" i="130" s="1"/>
  <c r="E66" i="130"/>
  <c r="C66" i="130"/>
  <c r="C35" i="130"/>
  <c r="F35" i="130"/>
  <c r="E35" i="130" s="1"/>
  <c r="D54" i="130"/>
  <c r="C53" i="130"/>
  <c r="E53" i="130"/>
  <c r="D19" i="130"/>
  <c r="F17" i="130"/>
  <c r="E17" i="130" s="1"/>
  <c r="C17" i="130"/>
  <c r="F38" i="130"/>
  <c r="E38" i="130" s="1"/>
  <c r="C38" i="130"/>
  <c r="D40" i="130"/>
  <c r="F66" i="128"/>
  <c r="F65" i="128"/>
  <c r="F64" i="128"/>
  <c r="F63" i="128"/>
  <c r="D66" i="128"/>
  <c r="D65" i="128"/>
  <c r="D63" i="128"/>
  <c r="F63" i="129"/>
  <c r="F65" i="129"/>
  <c r="D63" i="129"/>
  <c r="D32" i="129"/>
  <c r="D14" i="129"/>
  <c r="D12" i="129"/>
  <c r="A53" i="129"/>
  <c r="D33" i="129"/>
  <c r="C32" i="129"/>
  <c r="B15" i="129"/>
  <c r="B17" i="129" s="1"/>
  <c r="B19" i="129" s="1"/>
  <c r="B13" i="129"/>
  <c r="C12" i="129"/>
  <c r="B16" i="129"/>
  <c r="B18" i="129" s="1"/>
  <c r="D11" i="129"/>
  <c r="C11" i="129" s="1"/>
  <c r="F10" i="129"/>
  <c r="E10" i="129" s="1"/>
  <c r="C10" i="129"/>
  <c r="D2" i="129"/>
  <c r="F40" i="130" l="1"/>
  <c r="E40" i="130" s="1"/>
  <c r="C40" i="130"/>
  <c r="C54" i="130"/>
  <c r="E54" i="130"/>
  <c r="C19" i="130"/>
  <c r="F19" i="130"/>
  <c r="E19" i="130" s="1"/>
  <c r="C37" i="130"/>
  <c r="F37" i="130"/>
  <c r="E37" i="130" s="1"/>
  <c r="D39" i="130"/>
  <c r="D13" i="129"/>
  <c r="C13" i="129" s="1"/>
  <c r="F11" i="129"/>
  <c r="E11" i="129" s="1"/>
  <c r="F32" i="129"/>
  <c r="E32" i="129" s="1"/>
  <c r="F12" i="129"/>
  <c r="E12" i="129" s="1"/>
  <c r="F14" i="129"/>
  <c r="E14" i="129" s="1"/>
  <c r="C33" i="129"/>
  <c r="F33" i="129"/>
  <c r="E33" i="129" s="1"/>
  <c r="D34" i="129"/>
  <c r="B37" i="129"/>
  <c r="B39" i="129" s="1"/>
  <c r="F13" i="129"/>
  <c r="E13" i="129" s="1"/>
  <c r="D15" i="129"/>
  <c r="F62" i="128"/>
  <c r="D62" i="128"/>
  <c r="F39" i="130" l="1"/>
  <c r="E39" i="130" s="1"/>
  <c r="C39" i="130"/>
  <c r="F62" i="129"/>
  <c r="E62" i="129" s="1"/>
  <c r="C62" i="129"/>
  <c r="D16" i="129"/>
  <c r="C14" i="129"/>
  <c r="C35" i="129"/>
  <c r="F35" i="129"/>
  <c r="E35" i="129" s="1"/>
  <c r="D36" i="129"/>
  <c r="C34" i="129"/>
  <c r="F34" i="129"/>
  <c r="E34" i="129" s="1"/>
  <c r="C15" i="129"/>
  <c r="F15" i="129"/>
  <c r="E15" i="129" s="1"/>
  <c r="D17" i="129"/>
  <c r="C50" i="129"/>
  <c r="D51" i="129"/>
  <c r="F50" i="129"/>
  <c r="E50" i="129" s="1"/>
  <c r="F54" i="127"/>
  <c r="D55" i="127"/>
  <c r="D54" i="127"/>
  <c r="F16" i="129" l="1"/>
  <c r="E16" i="129" s="1"/>
  <c r="C16" i="129"/>
  <c r="D18" i="129"/>
  <c r="C36" i="129"/>
  <c r="F36" i="129"/>
  <c r="E36" i="129" s="1"/>
  <c r="D38" i="129"/>
  <c r="C63" i="129"/>
  <c r="E63" i="129"/>
  <c r="C37" i="129"/>
  <c r="F37" i="129"/>
  <c r="E37" i="129" s="1"/>
  <c r="C51" i="129"/>
  <c r="F51" i="129"/>
  <c r="E51" i="129" s="1"/>
  <c r="C17" i="129"/>
  <c r="F17" i="129"/>
  <c r="E17" i="129" s="1"/>
  <c r="D19" i="129"/>
  <c r="F66" i="127"/>
  <c r="D66" i="127"/>
  <c r="F65" i="127"/>
  <c r="D65" i="127"/>
  <c r="F53" i="127"/>
  <c r="D53" i="127"/>
  <c r="C18" i="129" l="1"/>
  <c r="F18" i="129"/>
  <c r="E18" i="129" s="1"/>
  <c r="C39" i="129"/>
  <c r="F39" i="129"/>
  <c r="E39" i="129" s="1"/>
  <c r="C64" i="129"/>
  <c r="F64" i="129"/>
  <c r="E64" i="129" s="1"/>
  <c r="C52" i="129"/>
  <c r="E52" i="129"/>
  <c r="C38" i="129"/>
  <c r="F38" i="129"/>
  <c r="E38" i="129" s="1"/>
  <c r="D40" i="129"/>
  <c r="C19" i="129"/>
  <c r="F19" i="129"/>
  <c r="E19" i="129" s="1"/>
  <c r="F41" i="127"/>
  <c r="C53" i="129" l="1"/>
  <c r="F53" i="129"/>
  <c r="E53" i="129" s="1"/>
  <c r="E65" i="129"/>
  <c r="C65" i="129"/>
  <c r="C40" i="129"/>
  <c r="F40" i="129"/>
  <c r="E40" i="129" s="1"/>
  <c r="D64" i="128"/>
  <c r="D14" i="128"/>
  <c r="D12" i="128"/>
  <c r="A53" i="128"/>
  <c r="A52" i="128"/>
  <c r="A51" i="128"/>
  <c r="B50" i="128"/>
  <c r="A50" i="128"/>
  <c r="B53" i="128"/>
  <c r="B35" i="128"/>
  <c r="B51" i="128" s="1"/>
  <c r="F32" i="128"/>
  <c r="E32" i="128" s="1"/>
  <c r="D32" i="128"/>
  <c r="D33" i="128" s="1"/>
  <c r="B13" i="128"/>
  <c r="B15" i="128" s="1"/>
  <c r="B17" i="128" s="1"/>
  <c r="B19" i="128" s="1"/>
  <c r="C12" i="128"/>
  <c r="B12" i="128"/>
  <c r="B14" i="128" s="1"/>
  <c r="B16" i="128" s="1"/>
  <c r="B18" i="128" s="1"/>
  <c r="D11" i="128"/>
  <c r="C11" i="128" s="1"/>
  <c r="F10" i="128"/>
  <c r="E10" i="128"/>
  <c r="C10" i="128"/>
  <c r="D2" i="128"/>
  <c r="F54" i="129" l="1"/>
  <c r="E54" i="129" s="1"/>
  <c r="C54" i="129"/>
  <c r="E66" i="129"/>
  <c r="C66" i="129"/>
  <c r="B52" i="128"/>
  <c r="F11" i="128"/>
  <c r="E11" i="128" s="1"/>
  <c r="D34" i="128"/>
  <c r="C34" i="128" s="1"/>
  <c r="C62" i="128"/>
  <c r="D13" i="128"/>
  <c r="D35" i="128"/>
  <c r="F33" i="128"/>
  <c r="E33" i="128" s="1"/>
  <c r="D50" i="128"/>
  <c r="C33" i="128"/>
  <c r="F12" i="128"/>
  <c r="E12" i="128" s="1"/>
  <c r="C32" i="128"/>
  <c r="F34" i="128"/>
  <c r="E34" i="128" s="1"/>
  <c r="D36" i="128"/>
  <c r="F13" i="128"/>
  <c r="E13" i="128" s="1"/>
  <c r="D32" i="127"/>
  <c r="D11" i="127"/>
  <c r="D14" i="127"/>
  <c r="D12" i="127"/>
  <c r="A64" i="127"/>
  <c r="B63" i="127"/>
  <c r="A63" i="127"/>
  <c r="A55" i="127"/>
  <c r="A52" i="127"/>
  <c r="B51" i="127"/>
  <c r="A51" i="127"/>
  <c r="B35" i="127"/>
  <c r="B52" i="127" s="1"/>
  <c r="F32" i="127"/>
  <c r="E32" i="127" s="1"/>
  <c r="D34" i="127"/>
  <c r="D13" i="127"/>
  <c r="C13" i="127" s="1"/>
  <c r="B13" i="127"/>
  <c r="B15" i="127" s="1"/>
  <c r="B17" i="127" s="1"/>
  <c r="B19" i="127" s="1"/>
  <c r="C12" i="127"/>
  <c r="B12" i="127"/>
  <c r="B14" i="127" s="1"/>
  <c r="B16" i="127" s="1"/>
  <c r="B18" i="127" s="1"/>
  <c r="F11" i="127"/>
  <c r="E11" i="127" s="1"/>
  <c r="C11" i="127"/>
  <c r="F10" i="127"/>
  <c r="E10" i="127" s="1"/>
  <c r="C10" i="127"/>
  <c r="D2" i="127"/>
  <c r="D62" i="126"/>
  <c r="F62" i="126" s="1"/>
  <c r="B62" i="126"/>
  <c r="A62" i="126"/>
  <c r="A53" i="126"/>
  <c r="A54" i="126" s="1"/>
  <c r="A52" i="126"/>
  <c r="B53" i="126"/>
  <c r="B54" i="126" s="1"/>
  <c r="D33" i="126"/>
  <c r="D50" i="126" s="1"/>
  <c r="D32" i="126"/>
  <c r="D34" i="126" s="1"/>
  <c r="D63" i="126" s="1"/>
  <c r="F63" i="126" s="1"/>
  <c r="D12" i="126"/>
  <c r="D11" i="126"/>
  <c r="D13" i="126" s="1"/>
  <c r="A66" i="126"/>
  <c r="A65" i="126"/>
  <c r="A64" i="126"/>
  <c r="C62" i="126"/>
  <c r="B35" i="126"/>
  <c r="B37" i="126" s="1"/>
  <c r="B41" i="126" s="1"/>
  <c r="B13" i="126"/>
  <c r="B15" i="126" s="1"/>
  <c r="B17" i="126" s="1"/>
  <c r="B19" i="126" s="1"/>
  <c r="C12" i="126"/>
  <c r="B14" i="126"/>
  <c r="B16" i="126" s="1"/>
  <c r="B18" i="126" s="1"/>
  <c r="F10" i="126"/>
  <c r="E10" i="126" s="1"/>
  <c r="C10" i="126"/>
  <c r="D2" i="126"/>
  <c r="D15" i="128" l="1"/>
  <c r="C13" i="128"/>
  <c r="E62" i="128"/>
  <c r="F36" i="128"/>
  <c r="E36" i="128" s="1"/>
  <c r="D38" i="128"/>
  <c r="C36" i="128"/>
  <c r="C50" i="128"/>
  <c r="D51" i="128"/>
  <c r="F50" i="128"/>
  <c r="E50" i="128" s="1"/>
  <c r="E63" i="128"/>
  <c r="C63" i="128"/>
  <c r="C14" i="128"/>
  <c r="D16" i="128"/>
  <c r="F14" i="128"/>
  <c r="E14" i="128" s="1"/>
  <c r="F35" i="128"/>
  <c r="E35" i="128" s="1"/>
  <c r="D37" i="128"/>
  <c r="C35" i="128"/>
  <c r="D51" i="126"/>
  <c r="F50" i="126"/>
  <c r="E50" i="126" s="1"/>
  <c r="C50" i="126"/>
  <c r="B52" i="126"/>
  <c r="B55" i="127"/>
  <c r="D16" i="127"/>
  <c r="F14" i="127"/>
  <c r="E14" i="127" s="1"/>
  <c r="C14" i="127"/>
  <c r="D64" i="127"/>
  <c r="C34" i="127"/>
  <c r="D36" i="127"/>
  <c r="F34" i="127"/>
  <c r="E34" i="127" s="1"/>
  <c r="F12" i="127"/>
  <c r="E12" i="127" s="1"/>
  <c r="C32" i="127"/>
  <c r="D63" i="127"/>
  <c r="B64" i="127"/>
  <c r="F13" i="127"/>
  <c r="E13" i="127" s="1"/>
  <c r="D15" i="127"/>
  <c r="D33" i="127"/>
  <c r="C11" i="126"/>
  <c r="C32" i="126"/>
  <c r="C33" i="126"/>
  <c r="D35" i="126"/>
  <c r="F33" i="126"/>
  <c r="E33" i="126" s="1"/>
  <c r="D15" i="126"/>
  <c r="F13" i="126"/>
  <c r="E13" i="126" s="1"/>
  <c r="C13" i="126"/>
  <c r="F11" i="126"/>
  <c r="E11" i="126" s="1"/>
  <c r="F32" i="126"/>
  <c r="E32" i="126" s="1"/>
  <c r="C51" i="126"/>
  <c r="D14" i="126"/>
  <c r="E62" i="126"/>
  <c r="F12" i="126"/>
  <c r="E12" i="126" s="1"/>
  <c r="D66" i="125"/>
  <c r="D65" i="125"/>
  <c r="D64" i="125"/>
  <c r="F63" i="125"/>
  <c r="F62" i="125"/>
  <c r="B63" i="125"/>
  <c r="A63" i="125"/>
  <c r="D63" i="125"/>
  <c r="D62" i="125"/>
  <c r="B62" i="125"/>
  <c r="A62" i="125"/>
  <c r="F51" i="125"/>
  <c r="F50" i="125"/>
  <c r="D52" i="125"/>
  <c r="D34" i="125"/>
  <c r="D33" i="125"/>
  <c r="D32" i="125"/>
  <c r="D18" i="125"/>
  <c r="D17" i="128" l="1"/>
  <c r="F15" i="128"/>
  <c r="E15" i="128" s="1"/>
  <c r="C15" i="128"/>
  <c r="C51" i="128"/>
  <c r="D52" i="128"/>
  <c r="F51" i="128"/>
  <c r="E51" i="128" s="1"/>
  <c r="C16" i="128"/>
  <c r="D18" i="128"/>
  <c r="F16" i="128"/>
  <c r="E16" i="128" s="1"/>
  <c r="C38" i="128"/>
  <c r="D40" i="128"/>
  <c r="F38" i="128"/>
  <c r="E38" i="128" s="1"/>
  <c r="C64" i="128"/>
  <c r="E64" i="128"/>
  <c r="D39" i="128"/>
  <c r="F37" i="128"/>
  <c r="E37" i="128" s="1"/>
  <c r="C37" i="128"/>
  <c r="D52" i="126"/>
  <c r="F51" i="126"/>
  <c r="E51" i="126" s="1"/>
  <c r="D17" i="127"/>
  <c r="C15" i="127"/>
  <c r="F15" i="127"/>
  <c r="E15" i="127" s="1"/>
  <c r="D38" i="127"/>
  <c r="F36" i="127"/>
  <c r="E36" i="127" s="1"/>
  <c r="C36" i="127"/>
  <c r="C64" i="127"/>
  <c r="F64" i="127"/>
  <c r="E64" i="127" s="1"/>
  <c r="C16" i="127"/>
  <c r="D18" i="127"/>
  <c r="F16" i="127"/>
  <c r="E16" i="127" s="1"/>
  <c r="D51" i="127"/>
  <c r="D35" i="127"/>
  <c r="F33" i="127"/>
  <c r="E33" i="127" s="1"/>
  <c r="C33" i="127"/>
  <c r="F63" i="127"/>
  <c r="E63" i="127" s="1"/>
  <c r="C63" i="127"/>
  <c r="C34" i="126"/>
  <c r="D36" i="126"/>
  <c r="D64" i="126" s="1"/>
  <c r="F64" i="126" s="1"/>
  <c r="F34" i="126"/>
  <c r="E34" i="126" s="1"/>
  <c r="C14" i="126"/>
  <c r="D16" i="126"/>
  <c r="D18" i="126" s="1"/>
  <c r="F14" i="126"/>
  <c r="E14" i="126" s="1"/>
  <c r="C63" i="126"/>
  <c r="E63" i="126"/>
  <c r="D37" i="126"/>
  <c r="F35" i="126"/>
  <c r="E35" i="126" s="1"/>
  <c r="C35" i="126"/>
  <c r="C15" i="126"/>
  <c r="D17" i="126"/>
  <c r="F15" i="126"/>
  <c r="E15" i="126" s="1"/>
  <c r="E62" i="125"/>
  <c r="A64" i="125"/>
  <c r="A50" i="125"/>
  <c r="B35" i="125"/>
  <c r="B37" i="125" s="1"/>
  <c r="B39" i="125" s="1"/>
  <c r="F32" i="125"/>
  <c r="B34" i="125"/>
  <c r="B13" i="125"/>
  <c r="B15" i="125" s="1"/>
  <c r="B17" i="125" s="1"/>
  <c r="B19" i="125" s="1"/>
  <c r="D12" i="125"/>
  <c r="C12" i="125" s="1"/>
  <c r="B12" i="125"/>
  <c r="B14" i="125" s="1"/>
  <c r="B16" i="125" s="1"/>
  <c r="B18" i="125" s="1"/>
  <c r="D11" i="125"/>
  <c r="F10" i="125"/>
  <c r="E10" i="125" s="1"/>
  <c r="C10" i="125"/>
  <c r="D2" i="125"/>
  <c r="F17" i="128" l="1"/>
  <c r="E17" i="128" s="1"/>
  <c r="C17" i="128"/>
  <c r="D19" i="128"/>
  <c r="C40" i="128"/>
  <c r="F40" i="128"/>
  <c r="E40" i="128" s="1"/>
  <c r="C65" i="128"/>
  <c r="E65" i="128"/>
  <c r="F52" i="128"/>
  <c r="E52" i="128" s="1"/>
  <c r="C52" i="128"/>
  <c r="D53" i="128"/>
  <c r="F39" i="128"/>
  <c r="E39" i="128" s="1"/>
  <c r="C39" i="128"/>
  <c r="C18" i="128"/>
  <c r="F18" i="128"/>
  <c r="E18" i="128" s="1"/>
  <c r="D53" i="126"/>
  <c r="F52" i="126"/>
  <c r="E52" i="126" s="1"/>
  <c r="C52" i="126"/>
  <c r="C51" i="127"/>
  <c r="D52" i="127"/>
  <c r="F51" i="127"/>
  <c r="E51" i="127" s="1"/>
  <c r="E65" i="127"/>
  <c r="C65" i="127"/>
  <c r="C35" i="127"/>
  <c r="D37" i="127"/>
  <c r="F35" i="127"/>
  <c r="E35" i="127" s="1"/>
  <c r="C38" i="127"/>
  <c r="D40" i="127"/>
  <c r="D67" i="127" s="1"/>
  <c r="F67" i="127" s="1"/>
  <c r="F38" i="127"/>
  <c r="E38" i="127" s="1"/>
  <c r="F18" i="127"/>
  <c r="E18" i="127" s="1"/>
  <c r="C18" i="127"/>
  <c r="C17" i="127"/>
  <c r="D19" i="127"/>
  <c r="F17" i="127"/>
  <c r="E17" i="127" s="1"/>
  <c r="C16" i="126"/>
  <c r="F16" i="126"/>
  <c r="E16" i="126" s="1"/>
  <c r="C64" i="126"/>
  <c r="E64" i="126"/>
  <c r="D19" i="126"/>
  <c r="F17" i="126"/>
  <c r="E17" i="126" s="1"/>
  <c r="C17" i="126"/>
  <c r="C37" i="126"/>
  <c r="D39" i="126"/>
  <c r="D41" i="126" s="1"/>
  <c r="F37" i="126"/>
  <c r="E37" i="126" s="1"/>
  <c r="C36" i="126"/>
  <c r="D38" i="126"/>
  <c r="D65" i="126" s="1"/>
  <c r="F65" i="126" s="1"/>
  <c r="F36" i="126"/>
  <c r="E36" i="126" s="1"/>
  <c r="D51" i="125"/>
  <c r="D53" i="125" s="1"/>
  <c r="D54" i="125" s="1"/>
  <c r="F33" i="125"/>
  <c r="D13" i="125"/>
  <c r="D15" i="125" s="1"/>
  <c r="F15" i="125" s="1"/>
  <c r="E15" i="125" s="1"/>
  <c r="C11" i="125"/>
  <c r="C62" i="125"/>
  <c r="F11" i="125"/>
  <c r="E11" i="125" s="1"/>
  <c r="C13" i="125"/>
  <c r="C15" i="125"/>
  <c r="D17" i="125"/>
  <c r="C32" i="125"/>
  <c r="E32" i="125"/>
  <c r="F12" i="125"/>
  <c r="E12" i="125" s="1"/>
  <c r="D14" i="125"/>
  <c r="F13" i="125"/>
  <c r="E13" i="125" s="1"/>
  <c r="D37" i="123"/>
  <c r="D36" i="123"/>
  <c r="F35" i="123"/>
  <c r="D35" i="123"/>
  <c r="D63" i="123"/>
  <c r="F19" i="128" l="1"/>
  <c r="E19" i="128" s="1"/>
  <c r="C19" i="128"/>
  <c r="C53" i="128"/>
  <c r="D54" i="128"/>
  <c r="F53" i="128"/>
  <c r="E53" i="128" s="1"/>
  <c r="C66" i="128"/>
  <c r="E66" i="128"/>
  <c r="D54" i="126"/>
  <c r="F53" i="126"/>
  <c r="E53" i="126" s="1"/>
  <c r="C53" i="126"/>
  <c r="F41" i="126"/>
  <c r="E41" i="126" s="1"/>
  <c r="C41" i="126"/>
  <c r="C19" i="127"/>
  <c r="F19" i="127"/>
  <c r="E19" i="127" s="1"/>
  <c r="F40" i="127"/>
  <c r="E40" i="127" s="1"/>
  <c r="C40" i="127"/>
  <c r="F52" i="127"/>
  <c r="E52" i="127" s="1"/>
  <c r="C52" i="127"/>
  <c r="D39" i="127"/>
  <c r="D41" i="127" s="1"/>
  <c r="F37" i="127"/>
  <c r="E37" i="127" s="1"/>
  <c r="C37" i="127"/>
  <c r="C66" i="127"/>
  <c r="E66" i="127"/>
  <c r="F39" i="126"/>
  <c r="E39" i="126" s="1"/>
  <c r="C39" i="126"/>
  <c r="C19" i="126"/>
  <c r="F19" i="126"/>
  <c r="E19" i="126" s="1"/>
  <c r="C65" i="126"/>
  <c r="E65" i="126"/>
  <c r="C38" i="126"/>
  <c r="D40" i="126"/>
  <c r="D66" i="126" s="1"/>
  <c r="F66" i="126" s="1"/>
  <c r="F38" i="126"/>
  <c r="E38" i="126" s="1"/>
  <c r="C18" i="126"/>
  <c r="F18" i="126"/>
  <c r="E18" i="126" s="1"/>
  <c r="F34" i="125"/>
  <c r="E34" i="125" s="1"/>
  <c r="C34" i="125"/>
  <c r="D36" i="125"/>
  <c r="E50" i="125"/>
  <c r="C50" i="125"/>
  <c r="D19" i="125"/>
  <c r="F17" i="125"/>
  <c r="E17" i="125" s="1"/>
  <c r="C17" i="125"/>
  <c r="C33" i="125"/>
  <c r="E33" i="125"/>
  <c r="D35" i="125"/>
  <c r="F35" i="125" s="1"/>
  <c r="D16" i="125"/>
  <c r="F14" i="125"/>
  <c r="E14" i="125" s="1"/>
  <c r="C14" i="125"/>
  <c r="F63" i="124"/>
  <c r="F62" i="124"/>
  <c r="D63" i="124"/>
  <c r="D62" i="124"/>
  <c r="F50" i="124"/>
  <c r="D50" i="124"/>
  <c r="E41" i="127" l="1"/>
  <c r="C41" i="127"/>
  <c r="C54" i="128"/>
  <c r="F54" i="128"/>
  <c r="E54" i="128" s="1"/>
  <c r="F54" i="126"/>
  <c r="E54" i="126" s="1"/>
  <c r="C54" i="126"/>
  <c r="C53" i="127"/>
  <c r="E53" i="127"/>
  <c r="C39" i="127"/>
  <c r="F39" i="127"/>
  <c r="E39" i="127" s="1"/>
  <c r="E67" i="127"/>
  <c r="C67" i="127"/>
  <c r="E66" i="126"/>
  <c r="C66" i="126"/>
  <c r="C40" i="126"/>
  <c r="F40" i="126"/>
  <c r="E40" i="126" s="1"/>
  <c r="F36" i="125"/>
  <c r="E36" i="125" s="1"/>
  <c r="D38" i="125"/>
  <c r="C36" i="125"/>
  <c r="E63" i="125"/>
  <c r="C63" i="125"/>
  <c r="C19" i="125"/>
  <c r="F19" i="125"/>
  <c r="E19" i="125" s="1"/>
  <c r="C16" i="125"/>
  <c r="F16" i="125"/>
  <c r="E16" i="125" s="1"/>
  <c r="C51" i="125"/>
  <c r="E51" i="125"/>
  <c r="C35" i="125"/>
  <c r="D37" i="125"/>
  <c r="F37" i="125" s="1"/>
  <c r="E35" i="125"/>
  <c r="F64" i="124"/>
  <c r="B40" i="124"/>
  <c r="B38" i="124"/>
  <c r="B37" i="124"/>
  <c r="B39" i="124" s="1"/>
  <c r="B66" i="124" s="1"/>
  <c r="B36" i="124"/>
  <c r="B34" i="124"/>
  <c r="B51" i="124" s="1"/>
  <c r="A66" i="124"/>
  <c r="A65" i="124"/>
  <c r="C62" i="124"/>
  <c r="B53" i="124"/>
  <c r="B54" i="124" s="1"/>
  <c r="B52" i="124"/>
  <c r="B65" i="124"/>
  <c r="D14" i="124"/>
  <c r="C14" i="124" s="1"/>
  <c r="B13" i="124"/>
  <c r="B15" i="124" s="1"/>
  <c r="B17" i="124" s="1"/>
  <c r="B19" i="124" s="1"/>
  <c r="D12" i="124"/>
  <c r="F12" i="124" s="1"/>
  <c r="E12" i="124" s="1"/>
  <c r="C12" i="124"/>
  <c r="B12" i="124"/>
  <c r="B14" i="124" s="1"/>
  <c r="B16" i="124" s="1"/>
  <c r="B18" i="124" s="1"/>
  <c r="D11" i="124"/>
  <c r="D13" i="124" s="1"/>
  <c r="F10" i="124"/>
  <c r="E10" i="124" s="1"/>
  <c r="C10" i="124"/>
  <c r="D2" i="124"/>
  <c r="E54" i="127" l="1"/>
  <c r="C54" i="127"/>
  <c r="F38" i="125"/>
  <c r="E38" i="125" s="1"/>
  <c r="C37" i="125"/>
  <c r="D39" i="125"/>
  <c r="F39" i="125" s="1"/>
  <c r="E37" i="125"/>
  <c r="C18" i="125"/>
  <c r="F18" i="125"/>
  <c r="E18" i="125" s="1"/>
  <c r="C38" i="125"/>
  <c r="D40" i="125"/>
  <c r="F64" i="125"/>
  <c r="E64" i="125" s="1"/>
  <c r="C64" i="125"/>
  <c r="C52" i="125"/>
  <c r="F52" i="125"/>
  <c r="E52" i="125" s="1"/>
  <c r="E62" i="124"/>
  <c r="C11" i="124"/>
  <c r="C13" i="124"/>
  <c r="D15" i="124"/>
  <c r="F13" i="124"/>
  <c r="E13" i="124" s="1"/>
  <c r="D32" i="124"/>
  <c r="F14" i="124"/>
  <c r="E14" i="124" s="1"/>
  <c r="D16" i="124"/>
  <c r="F11" i="124"/>
  <c r="E11" i="124" s="1"/>
  <c r="A64" i="123"/>
  <c r="A62" i="123"/>
  <c r="B64" i="123"/>
  <c r="B62" i="123"/>
  <c r="D62" i="123"/>
  <c r="B61" i="123"/>
  <c r="B52" i="123"/>
  <c r="B51" i="123"/>
  <c r="B50" i="123"/>
  <c r="D51" i="123"/>
  <c r="D50" i="123"/>
  <c r="D49" i="123"/>
  <c r="B49" i="123"/>
  <c r="F38" i="123"/>
  <c r="F36" i="123"/>
  <c r="F34" i="123"/>
  <c r="F33" i="123"/>
  <c r="F32" i="123"/>
  <c r="D38" i="123"/>
  <c r="D52" i="123" s="1"/>
  <c r="D53" i="123" s="1"/>
  <c r="F53" i="123" s="1"/>
  <c r="D33" i="123"/>
  <c r="D32" i="123"/>
  <c r="D61" i="123"/>
  <c r="C61" i="123" s="1"/>
  <c r="A61" i="123"/>
  <c r="B37" i="123"/>
  <c r="D34" i="123"/>
  <c r="C32" i="123"/>
  <c r="B14" i="123"/>
  <c r="B16" i="123" s="1"/>
  <c r="B18" i="123" s="1"/>
  <c r="B13" i="123"/>
  <c r="B15" i="123" s="1"/>
  <c r="B17" i="123" s="1"/>
  <c r="B19" i="123" s="1"/>
  <c r="D12" i="123"/>
  <c r="C12" i="123" s="1"/>
  <c r="B12" i="123"/>
  <c r="D11" i="123"/>
  <c r="F10" i="123"/>
  <c r="E10" i="123" s="1"/>
  <c r="C10" i="123"/>
  <c r="D2" i="123"/>
  <c r="D65" i="122"/>
  <c r="A65" i="122"/>
  <c r="B65" i="122"/>
  <c r="B53" i="122"/>
  <c r="D53" i="122"/>
  <c r="D52" i="122"/>
  <c r="B52" i="122"/>
  <c r="A52" i="122"/>
  <c r="D39" i="122"/>
  <c r="D38" i="122"/>
  <c r="C55" i="127" l="1"/>
  <c r="F55" i="127"/>
  <c r="E55" i="127" s="1"/>
  <c r="F40" i="125"/>
  <c r="E40" i="125" s="1"/>
  <c r="C40" i="125"/>
  <c r="C39" i="125"/>
  <c r="E39" i="125"/>
  <c r="C53" i="125"/>
  <c r="F53" i="125"/>
  <c r="E53" i="125" s="1"/>
  <c r="C65" i="125"/>
  <c r="F65" i="125"/>
  <c r="E65" i="125" s="1"/>
  <c r="C32" i="124"/>
  <c r="F32" i="124"/>
  <c r="E32" i="124" s="1"/>
  <c r="D34" i="124"/>
  <c r="D33" i="124"/>
  <c r="D18" i="124"/>
  <c r="F16" i="124"/>
  <c r="E16" i="124" s="1"/>
  <c r="C16" i="124"/>
  <c r="C15" i="124"/>
  <c r="D17" i="124"/>
  <c r="F15" i="124"/>
  <c r="E15" i="124" s="1"/>
  <c r="F61" i="123"/>
  <c r="E61" i="123" s="1"/>
  <c r="D13" i="123"/>
  <c r="C13" i="123" s="1"/>
  <c r="E32" i="123"/>
  <c r="F11" i="123"/>
  <c r="E11" i="123" s="1"/>
  <c r="C33" i="123"/>
  <c r="E33" i="123"/>
  <c r="E34" i="123"/>
  <c r="C34" i="123"/>
  <c r="C11" i="123"/>
  <c r="F12" i="123"/>
  <c r="E12" i="123" s="1"/>
  <c r="D14" i="123"/>
  <c r="F13" i="123"/>
  <c r="E13" i="123" s="1"/>
  <c r="B39" i="123"/>
  <c r="D64" i="122"/>
  <c r="A64" i="122"/>
  <c r="D62" i="122"/>
  <c r="B62" i="122"/>
  <c r="A62" i="122"/>
  <c r="F61" i="122"/>
  <c r="B61" i="122"/>
  <c r="A61" i="122"/>
  <c r="D61" i="122"/>
  <c r="D32" i="122"/>
  <c r="B63" i="122"/>
  <c r="A63" i="122"/>
  <c r="A53" i="122"/>
  <c r="A51" i="122"/>
  <c r="B50" i="122"/>
  <c r="A50" i="122"/>
  <c r="B37" i="122"/>
  <c r="B51" i="122" s="1"/>
  <c r="D34" i="122"/>
  <c r="F34" i="122" s="1"/>
  <c r="E34" i="122" s="1"/>
  <c r="C34" i="122"/>
  <c r="F32" i="122"/>
  <c r="E32" i="122" s="1"/>
  <c r="C32" i="122"/>
  <c r="B13" i="122"/>
  <c r="B15" i="122" s="1"/>
  <c r="B17" i="122" s="1"/>
  <c r="B19" i="122" s="1"/>
  <c r="D12" i="122"/>
  <c r="D14" i="122" s="1"/>
  <c r="B12" i="122"/>
  <c r="B14" i="122" s="1"/>
  <c r="B16" i="122" s="1"/>
  <c r="D11" i="122"/>
  <c r="D33" i="122" s="1"/>
  <c r="F10" i="122"/>
  <c r="E10" i="122" s="1"/>
  <c r="C10" i="122"/>
  <c r="D2" i="122"/>
  <c r="F54" i="125" l="1"/>
  <c r="E54" i="125" s="1"/>
  <c r="C54" i="125"/>
  <c r="F66" i="125"/>
  <c r="E66" i="125" s="1"/>
  <c r="C66" i="125"/>
  <c r="C34" i="124"/>
  <c r="F34" i="124"/>
  <c r="E34" i="124" s="1"/>
  <c r="D51" i="124"/>
  <c r="D36" i="124"/>
  <c r="C17" i="124"/>
  <c r="D19" i="124"/>
  <c r="F17" i="124"/>
  <c r="E17" i="124" s="1"/>
  <c r="C18" i="124"/>
  <c r="F18" i="124"/>
  <c r="E18" i="124" s="1"/>
  <c r="C33" i="124"/>
  <c r="F33" i="124"/>
  <c r="E33" i="124" s="1"/>
  <c r="D35" i="124"/>
  <c r="C50" i="124"/>
  <c r="E50" i="124"/>
  <c r="D15" i="123"/>
  <c r="D16" i="123"/>
  <c r="F14" i="123"/>
  <c r="E14" i="123" s="1"/>
  <c r="C14" i="123"/>
  <c r="C62" i="123"/>
  <c r="F62" i="123"/>
  <c r="E62" i="123" s="1"/>
  <c r="C49" i="123"/>
  <c r="F49" i="123"/>
  <c r="E49" i="123" s="1"/>
  <c r="D17" i="123"/>
  <c r="C15" i="123"/>
  <c r="F15" i="123"/>
  <c r="E15" i="123" s="1"/>
  <c r="E36" i="123"/>
  <c r="C36" i="123"/>
  <c r="C35" i="123"/>
  <c r="E35" i="123"/>
  <c r="D16" i="122"/>
  <c r="C14" i="122"/>
  <c r="C12" i="122"/>
  <c r="F12" i="122"/>
  <c r="E12" i="122" s="1"/>
  <c r="D13" i="122"/>
  <c r="C13" i="122" s="1"/>
  <c r="F11" i="122"/>
  <c r="E11" i="122" s="1"/>
  <c r="C16" i="122"/>
  <c r="D18" i="122"/>
  <c r="F16" i="122"/>
  <c r="E16" i="122" s="1"/>
  <c r="B18" i="122"/>
  <c r="D49" i="122"/>
  <c r="F33" i="122"/>
  <c r="E33" i="122" s="1"/>
  <c r="D35" i="122"/>
  <c r="C33" i="122"/>
  <c r="C11" i="122"/>
  <c r="D36" i="122"/>
  <c r="B39" i="122"/>
  <c r="F13" i="122"/>
  <c r="E13" i="122" s="1"/>
  <c r="D15" i="122"/>
  <c r="F14" i="122"/>
  <c r="E14" i="122" s="1"/>
  <c r="D65" i="121"/>
  <c r="B65" i="121"/>
  <c r="B64" i="121"/>
  <c r="A64" i="121"/>
  <c r="D64" i="121"/>
  <c r="D62" i="121"/>
  <c r="D61" i="121"/>
  <c r="D64" i="123" l="1"/>
  <c r="F37" i="123"/>
  <c r="C51" i="124"/>
  <c r="F51" i="124"/>
  <c r="E51" i="124" s="1"/>
  <c r="C36" i="124"/>
  <c r="F36" i="124"/>
  <c r="E36" i="124" s="1"/>
  <c r="D52" i="124"/>
  <c r="D38" i="124"/>
  <c r="D40" i="124" s="1"/>
  <c r="C63" i="124"/>
  <c r="E63" i="124"/>
  <c r="C19" i="124"/>
  <c r="F19" i="124"/>
  <c r="E19" i="124" s="1"/>
  <c r="C35" i="124"/>
  <c r="F35" i="124"/>
  <c r="E35" i="124" s="1"/>
  <c r="D64" i="124"/>
  <c r="D37" i="124"/>
  <c r="D39" i="123"/>
  <c r="C17" i="123"/>
  <c r="D19" i="123"/>
  <c r="F17" i="123"/>
  <c r="E17" i="123" s="1"/>
  <c r="F50" i="123"/>
  <c r="E50" i="123" s="1"/>
  <c r="C50" i="123"/>
  <c r="F63" i="123"/>
  <c r="E63" i="123" s="1"/>
  <c r="C63" i="123"/>
  <c r="C37" i="123"/>
  <c r="E37" i="123"/>
  <c r="C16" i="123"/>
  <c r="D18" i="123"/>
  <c r="F16" i="123"/>
  <c r="E16" i="123" s="1"/>
  <c r="C49" i="122"/>
  <c r="F49" i="122"/>
  <c r="E49" i="122" s="1"/>
  <c r="F36" i="122"/>
  <c r="E36" i="122" s="1"/>
  <c r="D63" i="122"/>
  <c r="C36" i="122"/>
  <c r="D17" i="122"/>
  <c r="C15" i="122"/>
  <c r="F15" i="122"/>
  <c r="E15" i="122" s="1"/>
  <c r="C61" i="122"/>
  <c r="E61" i="122"/>
  <c r="F18" i="122"/>
  <c r="E18" i="122" s="1"/>
  <c r="C18" i="122"/>
  <c r="F35" i="122"/>
  <c r="E35" i="122" s="1"/>
  <c r="D37" i="122"/>
  <c r="D50" i="122"/>
  <c r="C35" i="122"/>
  <c r="F64" i="121"/>
  <c r="F63" i="121"/>
  <c r="C65" i="121"/>
  <c r="D63" i="121"/>
  <c r="A65" i="121"/>
  <c r="A63" i="121"/>
  <c r="F53" i="121"/>
  <c r="F52" i="121"/>
  <c r="D53" i="121"/>
  <c r="D52" i="121"/>
  <c r="A52" i="121"/>
  <c r="D39" i="121"/>
  <c r="E17" i="121"/>
  <c r="F17" i="121"/>
  <c r="F16" i="121"/>
  <c r="F15" i="121"/>
  <c r="F14" i="121"/>
  <c r="D19" i="121"/>
  <c r="C17" i="121"/>
  <c r="D17" i="121"/>
  <c r="B19" i="121"/>
  <c r="B18" i="121"/>
  <c r="B17" i="121"/>
  <c r="B16" i="121"/>
  <c r="B15" i="121"/>
  <c r="B14" i="121"/>
  <c r="B13" i="121"/>
  <c r="B12" i="121"/>
  <c r="F61" i="121"/>
  <c r="E61" i="121" s="1"/>
  <c r="A53" i="121"/>
  <c r="A51" i="121"/>
  <c r="A50" i="121"/>
  <c r="B50" i="121"/>
  <c r="F34" i="121"/>
  <c r="E34" i="121" s="1"/>
  <c r="D34" i="121"/>
  <c r="D36" i="121" s="1"/>
  <c r="C34" i="121"/>
  <c r="F32" i="121"/>
  <c r="E32" i="121" s="1"/>
  <c r="C32" i="121"/>
  <c r="D12" i="121"/>
  <c r="D14" i="121" s="1"/>
  <c r="C12" i="121"/>
  <c r="D11" i="121"/>
  <c r="D13" i="121" s="1"/>
  <c r="C11" i="121"/>
  <c r="F10" i="121"/>
  <c r="E10" i="121" s="1"/>
  <c r="C10" i="121"/>
  <c r="D2" i="121"/>
  <c r="D65" i="123" l="1"/>
  <c r="F65" i="123" s="1"/>
  <c r="F39" i="123"/>
  <c r="E39" i="123" s="1"/>
  <c r="F40" i="124"/>
  <c r="E40" i="124" s="1"/>
  <c r="C40" i="124"/>
  <c r="D65" i="124"/>
  <c r="F37" i="124"/>
  <c r="E37" i="124" s="1"/>
  <c r="D39" i="124"/>
  <c r="C37" i="124"/>
  <c r="F38" i="124"/>
  <c r="E38" i="124" s="1"/>
  <c r="D53" i="124"/>
  <c r="C38" i="124"/>
  <c r="E64" i="124"/>
  <c r="C64" i="124"/>
  <c r="F52" i="124"/>
  <c r="E52" i="124" s="1"/>
  <c r="C52" i="124"/>
  <c r="C39" i="123"/>
  <c r="C38" i="123"/>
  <c r="E38" i="123"/>
  <c r="F18" i="123"/>
  <c r="E18" i="123" s="1"/>
  <c r="C18" i="123"/>
  <c r="C51" i="123"/>
  <c r="F51" i="123"/>
  <c r="E51" i="123" s="1"/>
  <c r="C19" i="123"/>
  <c r="F19" i="123"/>
  <c r="E19" i="123" s="1"/>
  <c r="F63" i="122"/>
  <c r="E63" i="122" s="1"/>
  <c r="C63" i="122"/>
  <c r="D51" i="122"/>
  <c r="C37" i="122"/>
  <c r="F37" i="122"/>
  <c r="E37" i="122" s="1"/>
  <c r="F50" i="122"/>
  <c r="E50" i="122" s="1"/>
  <c r="C50" i="122"/>
  <c r="C17" i="122"/>
  <c r="D19" i="122"/>
  <c r="F17" i="122"/>
  <c r="E17" i="122" s="1"/>
  <c r="C62" i="122"/>
  <c r="F62" i="122"/>
  <c r="E62" i="122" s="1"/>
  <c r="F65" i="121"/>
  <c r="E65" i="121" s="1"/>
  <c r="B37" i="121"/>
  <c r="F11" i="121"/>
  <c r="E11" i="121" s="1"/>
  <c r="F12" i="121"/>
  <c r="E12" i="121" s="1"/>
  <c r="D33" i="121"/>
  <c r="D16" i="121"/>
  <c r="C14" i="121"/>
  <c r="E14" i="121"/>
  <c r="C36" i="121"/>
  <c r="F36" i="121"/>
  <c r="E36" i="121" s="1"/>
  <c r="D15" i="121"/>
  <c r="C13" i="121"/>
  <c r="F13" i="121"/>
  <c r="E13" i="121" s="1"/>
  <c r="C61" i="121"/>
  <c r="F62" i="121"/>
  <c r="F64" i="120"/>
  <c r="D64" i="120"/>
  <c r="F52" i="120"/>
  <c r="F38" i="120"/>
  <c r="D66" i="124" l="1"/>
  <c r="C39" i="124"/>
  <c r="F39" i="124"/>
  <c r="E39" i="124" s="1"/>
  <c r="D54" i="124"/>
  <c r="C53" i="124"/>
  <c r="F53" i="124"/>
  <c r="E53" i="124" s="1"/>
  <c r="C65" i="124"/>
  <c r="F65" i="124"/>
  <c r="E65" i="124" s="1"/>
  <c r="C64" i="123"/>
  <c r="F64" i="123"/>
  <c r="E64" i="123" s="1"/>
  <c r="C53" i="123"/>
  <c r="E53" i="123"/>
  <c r="E65" i="123"/>
  <c r="C65" i="123"/>
  <c r="F52" i="123"/>
  <c r="E52" i="123" s="1"/>
  <c r="C52" i="123"/>
  <c r="F19" i="122"/>
  <c r="E19" i="122" s="1"/>
  <c r="C19" i="122"/>
  <c r="C51" i="122"/>
  <c r="F51" i="122"/>
  <c r="E51" i="122" s="1"/>
  <c r="F38" i="122"/>
  <c r="E38" i="122" s="1"/>
  <c r="C38" i="122"/>
  <c r="C39" i="122"/>
  <c r="F39" i="122"/>
  <c r="E39" i="122" s="1"/>
  <c r="C64" i="122"/>
  <c r="F64" i="122"/>
  <c r="E64" i="122" s="1"/>
  <c r="B63" i="121"/>
  <c r="B51" i="121"/>
  <c r="B39" i="121"/>
  <c r="B52" i="121" s="1"/>
  <c r="B53" i="121" s="1"/>
  <c r="D35" i="121"/>
  <c r="D49" i="121"/>
  <c r="C33" i="121"/>
  <c r="F33" i="121"/>
  <c r="E33" i="121" s="1"/>
  <c r="E62" i="121"/>
  <c r="C62" i="121"/>
  <c r="C15" i="121"/>
  <c r="E15" i="121"/>
  <c r="D18" i="121"/>
  <c r="C16" i="121"/>
  <c r="E16" i="121"/>
  <c r="D36" i="120"/>
  <c r="F36" i="120" s="1"/>
  <c r="E36" i="120" s="1"/>
  <c r="C36" i="120"/>
  <c r="D34" i="120"/>
  <c r="F34" i="120" s="1"/>
  <c r="E34" i="120" s="1"/>
  <c r="C34" i="120"/>
  <c r="E32" i="120"/>
  <c r="F32" i="120"/>
  <c r="C32" i="120"/>
  <c r="C54" i="124" l="1"/>
  <c r="F54" i="124"/>
  <c r="E54" i="124" s="1"/>
  <c r="F66" i="124"/>
  <c r="E66" i="124" s="1"/>
  <c r="C66" i="124"/>
  <c r="F52" i="122"/>
  <c r="E52" i="122" s="1"/>
  <c r="C52" i="122"/>
  <c r="F65" i="122"/>
  <c r="E65" i="122" s="1"/>
  <c r="C65" i="122"/>
  <c r="F49" i="121"/>
  <c r="E49" i="121" s="1"/>
  <c r="C49" i="121"/>
  <c r="D37" i="121"/>
  <c r="D50" i="121"/>
  <c r="C35" i="121"/>
  <c r="F35" i="121"/>
  <c r="E35" i="121" s="1"/>
  <c r="C18" i="121"/>
  <c r="F18" i="121"/>
  <c r="E18" i="121" s="1"/>
  <c r="E63" i="121"/>
  <c r="C63" i="121"/>
  <c r="D19" i="120"/>
  <c r="F61" i="119"/>
  <c r="D61" i="119"/>
  <c r="C53" i="122" l="1"/>
  <c r="F53" i="122"/>
  <c r="E53" i="122" s="1"/>
  <c r="C37" i="121"/>
  <c r="D51" i="121"/>
  <c r="D38" i="121"/>
  <c r="F37" i="121"/>
  <c r="E37" i="121" s="1"/>
  <c r="C50" i="121"/>
  <c r="F50" i="121"/>
  <c r="E50" i="121" s="1"/>
  <c r="E64" i="121"/>
  <c r="C64" i="121"/>
  <c r="C19" i="121"/>
  <c r="F19" i="121"/>
  <c r="E19" i="121" s="1"/>
  <c r="E64" i="120"/>
  <c r="F63" i="120"/>
  <c r="C64" i="120"/>
  <c r="D63" i="120"/>
  <c r="D35" i="120"/>
  <c r="D37" i="120" s="1"/>
  <c r="B35" i="120"/>
  <c r="E61" i="119"/>
  <c r="F62" i="119"/>
  <c r="C61" i="119"/>
  <c r="D62" i="119"/>
  <c r="D60" i="119"/>
  <c r="D48" i="119"/>
  <c r="C38" i="121" l="1"/>
  <c r="F38" i="121"/>
  <c r="E38" i="121" s="1"/>
  <c r="F51" i="121"/>
  <c r="E51" i="121" s="1"/>
  <c r="C51" i="121"/>
  <c r="D38" i="120"/>
  <c r="F37" i="120"/>
  <c r="C35" i="120"/>
  <c r="F35" i="120"/>
  <c r="E35" i="120" s="1"/>
  <c r="D61" i="120"/>
  <c r="D62" i="120" s="1"/>
  <c r="B53" i="120"/>
  <c r="A53" i="120"/>
  <c r="B52" i="120"/>
  <c r="A52" i="120"/>
  <c r="B51" i="120"/>
  <c r="A51" i="120"/>
  <c r="B50" i="120"/>
  <c r="A50" i="120"/>
  <c r="B49" i="120"/>
  <c r="A49" i="120"/>
  <c r="D12" i="120"/>
  <c r="F12" i="120" s="1"/>
  <c r="E12" i="120" s="1"/>
  <c r="D11" i="120"/>
  <c r="F11" i="120" s="1"/>
  <c r="E11" i="120" s="1"/>
  <c r="C11" i="120"/>
  <c r="F10" i="120"/>
  <c r="E10" i="120" s="1"/>
  <c r="C10" i="120"/>
  <c r="D2" i="120"/>
  <c r="D58" i="119"/>
  <c r="D36" i="119"/>
  <c r="D35" i="119"/>
  <c r="F39" i="121" l="1"/>
  <c r="E39" i="121" s="1"/>
  <c r="C39" i="121"/>
  <c r="C52" i="121"/>
  <c r="E52" i="121"/>
  <c r="D39" i="120"/>
  <c r="F39" i="120" s="1"/>
  <c r="F61" i="120"/>
  <c r="E61" i="120" s="1"/>
  <c r="C12" i="120"/>
  <c r="C61" i="120"/>
  <c r="C62" i="120"/>
  <c r="F62" i="120"/>
  <c r="E62" i="120" s="1"/>
  <c r="D13" i="120"/>
  <c r="D14" i="120"/>
  <c r="D33" i="120"/>
  <c r="F59" i="119"/>
  <c r="E59" i="119" s="1"/>
  <c r="F58" i="119"/>
  <c r="F60" i="119"/>
  <c r="E60" i="119" s="1"/>
  <c r="D59" i="119"/>
  <c r="C59" i="119"/>
  <c r="F47" i="119"/>
  <c r="D49" i="119"/>
  <c r="D47" i="119"/>
  <c r="B50" i="119"/>
  <c r="B49" i="119"/>
  <c r="B47" i="119"/>
  <c r="B46" i="119"/>
  <c r="A50" i="119"/>
  <c r="A49" i="119"/>
  <c r="A47" i="119"/>
  <c r="A46" i="119"/>
  <c r="D34" i="119"/>
  <c r="D33" i="119"/>
  <c r="E53" i="121" l="1"/>
  <c r="C53" i="121"/>
  <c r="F13" i="120"/>
  <c r="E13" i="120" s="1"/>
  <c r="D15" i="120"/>
  <c r="C13" i="120"/>
  <c r="D49" i="120"/>
  <c r="F33" i="120"/>
  <c r="E33" i="120" s="1"/>
  <c r="C33" i="120"/>
  <c r="F14" i="120"/>
  <c r="E14" i="120" s="1"/>
  <c r="C14" i="120"/>
  <c r="D16" i="120"/>
  <c r="C63" i="120"/>
  <c r="E63" i="120"/>
  <c r="C60" i="119"/>
  <c r="D53" i="118"/>
  <c r="C49" i="120" l="1"/>
  <c r="F49" i="120"/>
  <c r="E49" i="120" s="1"/>
  <c r="F16" i="120"/>
  <c r="E16" i="120" s="1"/>
  <c r="D18" i="120"/>
  <c r="C16" i="120"/>
  <c r="D50" i="120"/>
  <c r="F50" i="120" s="1"/>
  <c r="F15" i="120"/>
  <c r="E15" i="120" s="1"/>
  <c r="C15" i="120"/>
  <c r="D68" i="118"/>
  <c r="D67" i="118"/>
  <c r="B67" i="118"/>
  <c r="A67" i="118"/>
  <c r="F67" i="118"/>
  <c r="E67" i="118" s="1"/>
  <c r="F66" i="118"/>
  <c r="D66" i="118"/>
  <c r="B66" i="118"/>
  <c r="A66" i="118"/>
  <c r="E65" i="118"/>
  <c r="D65" i="118"/>
  <c r="C65" i="118" s="1"/>
  <c r="B65" i="118"/>
  <c r="A65" i="118"/>
  <c r="F56" i="118"/>
  <c r="F55" i="118"/>
  <c r="D56" i="118"/>
  <c r="C56" i="118" s="1"/>
  <c r="B56" i="118"/>
  <c r="A56" i="118"/>
  <c r="D55" i="118"/>
  <c r="B55" i="118"/>
  <c r="A55" i="118"/>
  <c r="A54" i="118"/>
  <c r="B54" i="118"/>
  <c r="D54" i="118"/>
  <c r="F54" i="118"/>
  <c r="F53" i="118"/>
  <c r="D14" i="118"/>
  <c r="D12" i="118"/>
  <c r="D51" i="120" l="1"/>
  <c r="E37" i="120"/>
  <c r="C37" i="120"/>
  <c r="F18" i="120"/>
  <c r="E18" i="120" s="1"/>
  <c r="C18" i="120"/>
  <c r="E50" i="120"/>
  <c r="C50" i="120"/>
  <c r="E62" i="119"/>
  <c r="C62" i="119"/>
  <c r="C67" i="118"/>
  <c r="E56" i="118"/>
  <c r="D12" i="119"/>
  <c r="D14" i="119" s="1"/>
  <c r="D16" i="119" s="1"/>
  <c r="C12" i="119"/>
  <c r="D11" i="119"/>
  <c r="F11" i="119" s="1"/>
  <c r="E11" i="119" s="1"/>
  <c r="F10" i="119"/>
  <c r="E10" i="119" s="1"/>
  <c r="C10" i="119"/>
  <c r="D2" i="119"/>
  <c r="E38" i="120" l="1"/>
  <c r="D52" i="120"/>
  <c r="C38" i="120"/>
  <c r="F19" i="120"/>
  <c r="E19" i="120" s="1"/>
  <c r="C19" i="120"/>
  <c r="C51" i="120"/>
  <c r="F51" i="120"/>
  <c r="E51" i="120" s="1"/>
  <c r="C11" i="119"/>
  <c r="D18" i="119"/>
  <c r="F12" i="119"/>
  <c r="E12" i="119" s="1"/>
  <c r="D32" i="119"/>
  <c r="D13" i="119"/>
  <c r="A68" i="118"/>
  <c r="A64" i="118"/>
  <c r="D52" i="118"/>
  <c r="D51" i="118"/>
  <c r="D64" i="118" s="1"/>
  <c r="B18" i="118"/>
  <c r="B17" i="118"/>
  <c r="B64" i="118"/>
  <c r="C52" i="118"/>
  <c r="C51" i="118"/>
  <c r="B19" i="118"/>
  <c r="B15" i="118"/>
  <c r="B16" i="118"/>
  <c r="F12" i="118"/>
  <c r="E12" i="118" s="1"/>
  <c r="C14" i="118"/>
  <c r="F11" i="118"/>
  <c r="E11" i="118" s="1"/>
  <c r="D11" i="118"/>
  <c r="D33" i="118" s="1"/>
  <c r="F10" i="118"/>
  <c r="E10" i="118" s="1"/>
  <c r="C10" i="118"/>
  <c r="D2" i="118"/>
  <c r="F55" i="117"/>
  <c r="D53" i="117"/>
  <c r="D52" i="117"/>
  <c r="D53" i="120" l="1"/>
  <c r="F53" i="120" s="1"/>
  <c r="E39" i="120"/>
  <c r="C39" i="120"/>
  <c r="E52" i="120"/>
  <c r="C52" i="120"/>
  <c r="C33" i="119"/>
  <c r="D46" i="119"/>
  <c r="C32" i="119"/>
  <c r="F33" i="119"/>
  <c r="E33" i="119" s="1"/>
  <c r="F32" i="119"/>
  <c r="E32" i="119" s="1"/>
  <c r="E58" i="119"/>
  <c r="C58" i="119"/>
  <c r="F13" i="119"/>
  <c r="E13" i="119" s="1"/>
  <c r="D15" i="119"/>
  <c r="D17" i="119" s="1"/>
  <c r="D19" i="119" s="1"/>
  <c r="C13" i="119"/>
  <c r="C34" i="119"/>
  <c r="F34" i="119"/>
  <c r="E34" i="119" s="1"/>
  <c r="F14" i="119"/>
  <c r="E14" i="119" s="1"/>
  <c r="C14" i="119"/>
  <c r="F64" i="118"/>
  <c r="E64" i="118" s="1"/>
  <c r="C64" i="118"/>
  <c r="F51" i="118"/>
  <c r="E51" i="118" s="1"/>
  <c r="C11" i="118"/>
  <c r="C12" i="118"/>
  <c r="C33" i="118"/>
  <c r="F33" i="118"/>
  <c r="E33" i="118" s="1"/>
  <c r="D35" i="118"/>
  <c r="F14" i="118"/>
  <c r="E14" i="118" s="1"/>
  <c r="D16" i="118"/>
  <c r="F52" i="118"/>
  <c r="E52" i="118" s="1"/>
  <c r="D13" i="118"/>
  <c r="F63" i="117"/>
  <c r="D65" i="117"/>
  <c r="F65" i="117" s="1"/>
  <c r="D63" i="117"/>
  <c r="B67" i="117"/>
  <c r="B65" i="117"/>
  <c r="B63" i="117"/>
  <c r="F52" i="117"/>
  <c r="F53" i="117"/>
  <c r="F51" i="117"/>
  <c r="D54" i="117"/>
  <c r="D55" i="117" s="1"/>
  <c r="C53" i="120" l="1"/>
  <c r="E53" i="120"/>
  <c r="C46" i="119"/>
  <c r="F46" i="119"/>
  <c r="E46" i="119" s="1"/>
  <c r="C15" i="119"/>
  <c r="F15" i="119"/>
  <c r="E15" i="119" s="1"/>
  <c r="C35" i="119"/>
  <c r="F49" i="119"/>
  <c r="F35" i="119"/>
  <c r="E35" i="119" s="1"/>
  <c r="C16" i="119"/>
  <c r="F16" i="119"/>
  <c r="E16" i="119" s="1"/>
  <c r="C13" i="118"/>
  <c r="D15" i="118"/>
  <c r="F13" i="118"/>
  <c r="E13" i="118" s="1"/>
  <c r="C35" i="118"/>
  <c r="F35" i="118"/>
  <c r="E35" i="118" s="1"/>
  <c r="D37" i="118"/>
  <c r="C53" i="118"/>
  <c r="E53" i="118"/>
  <c r="D18" i="118"/>
  <c r="F68" i="118" s="1"/>
  <c r="C16" i="118"/>
  <c r="F16" i="118"/>
  <c r="E16" i="118" s="1"/>
  <c r="F54" i="117"/>
  <c r="D67" i="117"/>
  <c r="F67" i="117" s="1"/>
  <c r="E65" i="117"/>
  <c r="E63" i="117"/>
  <c r="C65" i="117"/>
  <c r="C63" i="117"/>
  <c r="E55" i="117"/>
  <c r="C55" i="117"/>
  <c r="B37" i="117"/>
  <c r="B35" i="117"/>
  <c r="D14" i="117"/>
  <c r="D12" i="117"/>
  <c r="B15" i="117"/>
  <c r="B19" i="117" s="1"/>
  <c r="B14" i="117"/>
  <c r="B16" i="117" s="1"/>
  <c r="C12" i="117"/>
  <c r="F11" i="117"/>
  <c r="E11" i="117" s="1"/>
  <c r="D11" i="117"/>
  <c r="D13" i="117" s="1"/>
  <c r="C11" i="117"/>
  <c r="F10" i="117"/>
  <c r="E10" i="117" s="1"/>
  <c r="C10" i="117"/>
  <c r="D2" i="117"/>
  <c r="D54" i="116"/>
  <c r="D67" i="116"/>
  <c r="C67" i="116" s="1"/>
  <c r="D66" i="116"/>
  <c r="E47" i="119" l="1"/>
  <c r="C47" i="119"/>
  <c r="E49" i="119"/>
  <c r="C49" i="119"/>
  <c r="C17" i="119"/>
  <c r="F17" i="119"/>
  <c r="E17" i="119" s="1"/>
  <c r="F18" i="119"/>
  <c r="E18" i="119" s="1"/>
  <c r="C18" i="119"/>
  <c r="D50" i="119"/>
  <c r="C36" i="119"/>
  <c r="F36" i="119"/>
  <c r="E36" i="119" s="1"/>
  <c r="C66" i="118"/>
  <c r="E66" i="118"/>
  <c r="C18" i="118"/>
  <c r="F18" i="118"/>
  <c r="E18" i="118" s="1"/>
  <c r="C54" i="118"/>
  <c r="E54" i="118"/>
  <c r="F37" i="118"/>
  <c r="E37" i="118" s="1"/>
  <c r="D39" i="118"/>
  <c r="C37" i="118"/>
  <c r="F15" i="118"/>
  <c r="E15" i="118" s="1"/>
  <c r="D17" i="118"/>
  <c r="C15" i="118"/>
  <c r="F12" i="117"/>
  <c r="E12" i="117" s="1"/>
  <c r="D33" i="117"/>
  <c r="D15" i="117"/>
  <c r="F13" i="117"/>
  <c r="E13" i="117" s="1"/>
  <c r="C13" i="117"/>
  <c r="C51" i="117"/>
  <c r="E51" i="117"/>
  <c r="D35" i="117"/>
  <c r="D53" i="116"/>
  <c r="F53" i="116"/>
  <c r="F48" i="119" l="1"/>
  <c r="E48" i="119" s="1"/>
  <c r="C48" i="119"/>
  <c r="C19" i="119"/>
  <c r="F19" i="119"/>
  <c r="E19" i="119" s="1"/>
  <c r="C50" i="119"/>
  <c r="F50" i="119"/>
  <c r="E50" i="119" s="1"/>
  <c r="D19" i="118"/>
  <c r="C17" i="118"/>
  <c r="F17" i="118"/>
  <c r="E17" i="118" s="1"/>
  <c r="C68" i="118"/>
  <c r="E68" i="118"/>
  <c r="C55" i="118"/>
  <c r="E55" i="118"/>
  <c r="F39" i="118"/>
  <c r="E39" i="118" s="1"/>
  <c r="D41" i="118"/>
  <c r="C39" i="118"/>
  <c r="F33" i="117"/>
  <c r="E33" i="117" s="1"/>
  <c r="C33" i="117"/>
  <c r="D17" i="117"/>
  <c r="F15" i="117"/>
  <c r="E15" i="117" s="1"/>
  <c r="C15" i="117"/>
  <c r="F35" i="117"/>
  <c r="E35" i="117" s="1"/>
  <c r="C35" i="117"/>
  <c r="D37" i="117"/>
  <c r="C14" i="117"/>
  <c r="D16" i="117"/>
  <c r="F14" i="117"/>
  <c r="E14" i="117" s="1"/>
  <c r="F64" i="116"/>
  <c r="F66" i="116"/>
  <c r="F67" i="116"/>
  <c r="E67" i="116" s="1"/>
  <c r="A67" i="116"/>
  <c r="B67" i="116"/>
  <c r="D52" i="116"/>
  <c r="D51" i="116"/>
  <c r="F41" i="118" l="1"/>
  <c r="E41" i="118" s="1"/>
  <c r="C41" i="118"/>
  <c r="C19" i="118"/>
  <c r="F19" i="118"/>
  <c r="E19" i="118" s="1"/>
  <c r="C16" i="117"/>
  <c r="D18" i="117"/>
  <c r="F16" i="117"/>
  <c r="E16" i="117" s="1"/>
  <c r="F17" i="117"/>
  <c r="E17" i="117" s="1"/>
  <c r="C17" i="117"/>
  <c r="D19" i="117"/>
  <c r="C52" i="117"/>
  <c r="E52" i="117"/>
  <c r="F37" i="117"/>
  <c r="E37" i="117" s="1"/>
  <c r="C37" i="117"/>
  <c r="D39" i="117"/>
  <c r="F52" i="116"/>
  <c r="F51" i="116"/>
  <c r="F19" i="117" l="1"/>
  <c r="E19" i="117" s="1"/>
  <c r="C19" i="117"/>
  <c r="C18" i="117"/>
  <c r="F18" i="117"/>
  <c r="E18" i="117" s="1"/>
  <c r="C53" i="117"/>
  <c r="E53" i="117"/>
  <c r="D41" i="117"/>
  <c r="F39" i="117"/>
  <c r="E39" i="117" s="1"/>
  <c r="C39" i="117"/>
  <c r="D64" i="116"/>
  <c r="C54" i="117" l="1"/>
  <c r="E54" i="117"/>
  <c r="E67" i="117"/>
  <c r="C67" i="117"/>
  <c r="C41" i="117"/>
  <c r="F41" i="117"/>
  <c r="E41" i="117" s="1"/>
  <c r="F67" i="115"/>
  <c r="D67" i="115"/>
  <c r="F54" i="115"/>
  <c r="D54" i="115"/>
  <c r="D41" i="115"/>
  <c r="D39" i="115"/>
  <c r="F65" i="115" l="1"/>
  <c r="D65" i="115"/>
  <c r="D14" i="115"/>
  <c r="D12" i="115"/>
  <c r="D14" i="116" l="1"/>
  <c r="D12" i="116"/>
  <c r="C12" i="116"/>
  <c r="B15" i="116"/>
  <c r="B17" i="116" s="1"/>
  <c r="B19" i="116" s="1"/>
  <c r="D11" i="116"/>
  <c r="D13" i="116" s="1"/>
  <c r="F10" i="116"/>
  <c r="E10" i="116" s="1"/>
  <c r="C10" i="116"/>
  <c r="D2" i="116"/>
  <c r="D52" i="115"/>
  <c r="F51" i="115"/>
  <c r="D51" i="115"/>
  <c r="E64" i="116" l="1"/>
  <c r="C64" i="116"/>
  <c r="C11" i="116"/>
  <c r="F12" i="116"/>
  <c r="E12" i="116" s="1"/>
  <c r="C13" i="116"/>
  <c r="D15" i="116"/>
  <c r="F13" i="116"/>
  <c r="E13" i="116" s="1"/>
  <c r="B14" i="116"/>
  <c r="B16" i="116" s="1"/>
  <c r="C14" i="116"/>
  <c r="D16" i="116"/>
  <c r="F14" i="116"/>
  <c r="E14" i="116" s="1"/>
  <c r="D33" i="116"/>
  <c r="F11" i="116"/>
  <c r="E11" i="116" s="1"/>
  <c r="F66" i="114"/>
  <c r="D66" i="114"/>
  <c r="C66" i="114" s="1"/>
  <c r="F33" i="116" l="1"/>
  <c r="E33" i="116" s="1"/>
  <c r="D35" i="116"/>
  <c r="C33" i="116"/>
  <c r="D17" i="116"/>
  <c r="F15" i="116"/>
  <c r="E15" i="116" s="1"/>
  <c r="C15" i="116"/>
  <c r="B39" i="116"/>
  <c r="C16" i="116"/>
  <c r="F16" i="116"/>
  <c r="E16" i="116" s="1"/>
  <c r="D18" i="116"/>
  <c r="B18" i="116"/>
  <c r="D11" i="115"/>
  <c r="A66" i="115"/>
  <c r="A64" i="115"/>
  <c r="D63" i="115"/>
  <c r="F63" i="115" s="1"/>
  <c r="E63" i="115" s="1"/>
  <c r="C63" i="115"/>
  <c r="B63" i="115"/>
  <c r="A63" i="115"/>
  <c r="A55" i="115"/>
  <c r="A53" i="115"/>
  <c r="A52" i="115"/>
  <c r="B52" i="115"/>
  <c r="B13" i="115"/>
  <c r="B15" i="115" s="1"/>
  <c r="B17" i="115" s="1"/>
  <c r="B19" i="115" s="1"/>
  <c r="D64" i="115"/>
  <c r="C12" i="115"/>
  <c r="B12" i="115"/>
  <c r="D13" i="115"/>
  <c r="C11" i="115"/>
  <c r="F10" i="115"/>
  <c r="E10" i="115" s="1"/>
  <c r="C10" i="115"/>
  <c r="D2" i="115"/>
  <c r="E51" i="116" l="1"/>
  <c r="C51" i="116"/>
  <c r="C66" i="116"/>
  <c r="E66" i="116"/>
  <c r="D37" i="116"/>
  <c r="C35" i="116"/>
  <c r="F35" i="116"/>
  <c r="E35" i="116" s="1"/>
  <c r="C18" i="116"/>
  <c r="F18" i="116"/>
  <c r="E18" i="116" s="1"/>
  <c r="B41" i="116"/>
  <c r="C17" i="116"/>
  <c r="D19" i="116"/>
  <c r="F17" i="116"/>
  <c r="E17" i="116" s="1"/>
  <c r="F12" i="115"/>
  <c r="E12" i="115" s="1"/>
  <c r="B14" i="115"/>
  <c r="B64" i="115"/>
  <c r="C64" i="115"/>
  <c r="F64" i="115"/>
  <c r="E64" i="115" s="1"/>
  <c r="C14" i="115"/>
  <c r="F14" i="115"/>
  <c r="E14" i="115" s="1"/>
  <c r="D16" i="115"/>
  <c r="C13" i="115"/>
  <c r="D15" i="115"/>
  <c r="F13" i="115"/>
  <c r="E13" i="115" s="1"/>
  <c r="D33" i="115"/>
  <c r="F11" i="115"/>
  <c r="E11" i="115" s="1"/>
  <c r="D18" i="114"/>
  <c r="D11" i="114"/>
  <c r="D12" i="114"/>
  <c r="A67" i="114"/>
  <c r="A65" i="114"/>
  <c r="A64" i="114"/>
  <c r="D63" i="114"/>
  <c r="F63" i="114" s="1"/>
  <c r="E63" i="114" s="1"/>
  <c r="C63" i="114"/>
  <c r="B63" i="114"/>
  <c r="A63" i="114"/>
  <c r="A55" i="114"/>
  <c r="A54" i="114"/>
  <c r="A53" i="114"/>
  <c r="A52" i="114"/>
  <c r="B51" i="114"/>
  <c r="A51" i="114"/>
  <c r="B35" i="114"/>
  <c r="B52" i="114" s="1"/>
  <c r="B14" i="114"/>
  <c r="B65" i="114" s="1"/>
  <c r="B13" i="114"/>
  <c r="B15" i="114" s="1"/>
  <c r="B17" i="114" s="1"/>
  <c r="B19" i="114" s="1"/>
  <c r="D64" i="114"/>
  <c r="B12" i="114"/>
  <c r="B64" i="114" s="1"/>
  <c r="D13" i="114"/>
  <c r="F10" i="114"/>
  <c r="E10" i="114"/>
  <c r="C10" i="114"/>
  <c r="D2" i="114"/>
  <c r="C52" i="116" l="1"/>
  <c r="E52" i="116"/>
  <c r="F19" i="116"/>
  <c r="E19" i="116" s="1"/>
  <c r="C19" i="116"/>
  <c r="C37" i="116"/>
  <c r="F37" i="116"/>
  <c r="E37" i="116" s="1"/>
  <c r="D39" i="116"/>
  <c r="B53" i="115"/>
  <c r="D66" i="115"/>
  <c r="C16" i="115"/>
  <c r="F16" i="115"/>
  <c r="E16" i="115" s="1"/>
  <c r="D18" i="115"/>
  <c r="E65" i="115"/>
  <c r="C65" i="115"/>
  <c r="D17" i="115"/>
  <c r="F15" i="115"/>
  <c r="E15" i="115" s="1"/>
  <c r="C15" i="115"/>
  <c r="F33" i="115"/>
  <c r="E33" i="115" s="1"/>
  <c r="D35" i="115"/>
  <c r="C33" i="115"/>
  <c r="B16" i="115"/>
  <c r="C11" i="114"/>
  <c r="C13" i="114"/>
  <c r="D15" i="114"/>
  <c r="F13" i="114"/>
  <c r="E13" i="114" s="1"/>
  <c r="C64" i="114"/>
  <c r="F64" i="114"/>
  <c r="E64" i="114" s="1"/>
  <c r="F12" i="114"/>
  <c r="E12" i="114" s="1"/>
  <c r="D14" i="114"/>
  <c r="B16" i="114"/>
  <c r="C12" i="114"/>
  <c r="D33" i="114"/>
  <c r="B37" i="114"/>
  <c r="F11" i="114"/>
  <c r="E11" i="114" s="1"/>
  <c r="D18" i="113"/>
  <c r="E53" i="116" l="1"/>
  <c r="C53" i="116"/>
  <c r="C39" i="116"/>
  <c r="F39" i="116"/>
  <c r="E39" i="116" s="1"/>
  <c r="D41" i="116"/>
  <c r="E51" i="115"/>
  <c r="C51" i="115"/>
  <c r="C66" i="115"/>
  <c r="F66" i="115"/>
  <c r="E66" i="115" s="1"/>
  <c r="D37" i="115"/>
  <c r="C35" i="115"/>
  <c r="F35" i="115"/>
  <c r="E35" i="115" s="1"/>
  <c r="C18" i="115"/>
  <c r="F18" i="115"/>
  <c r="E18" i="115" s="1"/>
  <c r="B55" i="115"/>
  <c r="B18" i="115"/>
  <c r="B66" i="115"/>
  <c r="C17" i="115"/>
  <c r="D19" i="115"/>
  <c r="F17" i="115"/>
  <c r="E17" i="115" s="1"/>
  <c r="B39" i="114"/>
  <c r="B53" i="114"/>
  <c r="C14" i="114"/>
  <c r="D16" i="114"/>
  <c r="F14" i="114"/>
  <c r="E14" i="114" s="1"/>
  <c r="D65" i="114"/>
  <c r="D51" i="114"/>
  <c r="F33" i="114"/>
  <c r="E33" i="114" s="1"/>
  <c r="D35" i="114"/>
  <c r="C33" i="114"/>
  <c r="D17" i="114"/>
  <c r="F15" i="114"/>
  <c r="E15" i="114" s="1"/>
  <c r="C15" i="114"/>
  <c r="B18" i="114"/>
  <c r="B67" i="114" s="1"/>
  <c r="F66" i="112"/>
  <c r="D66" i="112"/>
  <c r="F52" i="113"/>
  <c r="D52" i="113"/>
  <c r="D33" i="113"/>
  <c r="A67" i="113"/>
  <c r="A66" i="113"/>
  <c r="A65" i="113"/>
  <c r="A64" i="113"/>
  <c r="D63" i="113"/>
  <c r="F63" i="113" s="1"/>
  <c r="E63" i="113" s="1"/>
  <c r="B63" i="113"/>
  <c r="A63" i="113"/>
  <c r="A55" i="113"/>
  <c r="A54" i="113"/>
  <c r="A53" i="113"/>
  <c r="A52" i="113"/>
  <c r="B51" i="113"/>
  <c r="A51" i="113"/>
  <c r="B37" i="113"/>
  <c r="B39" i="113" s="1"/>
  <c r="B35" i="113"/>
  <c r="B52" i="113" s="1"/>
  <c r="D14" i="113"/>
  <c r="C14" i="113" s="1"/>
  <c r="B13" i="113"/>
  <c r="B15" i="113" s="1"/>
  <c r="B17" i="113" s="1"/>
  <c r="B19" i="113" s="1"/>
  <c r="D12" i="113"/>
  <c r="D64" i="113" s="1"/>
  <c r="C12" i="113"/>
  <c r="B12" i="113"/>
  <c r="B14" i="113" s="1"/>
  <c r="D11" i="113"/>
  <c r="D13" i="113" s="1"/>
  <c r="C11" i="113"/>
  <c r="F10" i="113"/>
  <c r="E10" i="113" s="1"/>
  <c r="C10" i="113"/>
  <c r="D2" i="113"/>
  <c r="F41" i="116" l="1"/>
  <c r="E41" i="116" s="1"/>
  <c r="C41" i="116"/>
  <c r="C54" i="116"/>
  <c r="F54" i="116"/>
  <c r="E54" i="116" s="1"/>
  <c r="F52" i="115"/>
  <c r="E52" i="115" s="1"/>
  <c r="C52" i="115"/>
  <c r="E67" i="115"/>
  <c r="C67" i="115"/>
  <c r="F19" i="115"/>
  <c r="E19" i="115" s="1"/>
  <c r="C19" i="115"/>
  <c r="D53" i="115"/>
  <c r="C37" i="115"/>
  <c r="F37" i="115"/>
  <c r="E37" i="115" s="1"/>
  <c r="D37" i="114"/>
  <c r="D52" i="114"/>
  <c r="C35" i="114"/>
  <c r="F35" i="114"/>
  <c r="E35" i="114" s="1"/>
  <c r="B54" i="114"/>
  <c r="B41" i="114"/>
  <c r="B55" i="114" s="1"/>
  <c r="C16" i="114"/>
  <c r="F16" i="114"/>
  <c r="E16" i="114" s="1"/>
  <c r="C17" i="114"/>
  <c r="D19" i="114"/>
  <c r="F17" i="114"/>
  <c r="E17" i="114" s="1"/>
  <c r="C51" i="114"/>
  <c r="F51" i="114"/>
  <c r="E51" i="114" s="1"/>
  <c r="F65" i="114"/>
  <c r="E65" i="114" s="1"/>
  <c r="C65" i="114"/>
  <c r="F12" i="113"/>
  <c r="E12" i="113" s="1"/>
  <c r="F13" i="113"/>
  <c r="E13" i="113" s="1"/>
  <c r="C13" i="113"/>
  <c r="D15" i="113"/>
  <c r="B54" i="113"/>
  <c r="B41" i="113"/>
  <c r="B55" i="113" s="1"/>
  <c r="F64" i="113"/>
  <c r="E64" i="113" s="1"/>
  <c r="C64" i="113"/>
  <c r="B65" i="113"/>
  <c r="B16" i="113"/>
  <c r="C63" i="113"/>
  <c r="B53" i="113"/>
  <c r="B64" i="113"/>
  <c r="F14" i="113"/>
  <c r="E14" i="113" s="1"/>
  <c r="D16" i="113"/>
  <c r="D65" i="113"/>
  <c r="F11" i="113"/>
  <c r="E11" i="113" s="1"/>
  <c r="F52" i="112"/>
  <c r="D52" i="112"/>
  <c r="C53" i="115" l="1"/>
  <c r="F53" i="115"/>
  <c r="E53" i="115" s="1"/>
  <c r="C39" i="115"/>
  <c r="F39" i="115"/>
  <c r="E39" i="115" s="1"/>
  <c r="E66" i="114"/>
  <c r="F52" i="114"/>
  <c r="E52" i="114" s="1"/>
  <c r="C52" i="114"/>
  <c r="C18" i="114"/>
  <c r="F18" i="114"/>
  <c r="E18" i="114" s="1"/>
  <c r="D67" i="114"/>
  <c r="D53" i="114"/>
  <c r="C37" i="114"/>
  <c r="F37" i="114"/>
  <c r="E37" i="114" s="1"/>
  <c r="D39" i="114"/>
  <c r="F19" i="114"/>
  <c r="E19" i="114" s="1"/>
  <c r="C19" i="114"/>
  <c r="F65" i="113"/>
  <c r="E65" i="113" s="1"/>
  <c r="C65" i="113"/>
  <c r="D66" i="113"/>
  <c r="C16" i="113"/>
  <c r="F16" i="113"/>
  <c r="E16" i="113" s="1"/>
  <c r="D51" i="113"/>
  <c r="F33" i="113"/>
  <c r="E33" i="113" s="1"/>
  <c r="D35" i="113"/>
  <c r="C33" i="113"/>
  <c r="D17" i="113"/>
  <c r="F15" i="113"/>
  <c r="E15" i="113" s="1"/>
  <c r="C15" i="113"/>
  <c r="B66" i="113"/>
  <c r="B18" i="113"/>
  <c r="B67" i="113" s="1"/>
  <c r="B41" i="112"/>
  <c r="B39" i="112"/>
  <c r="B54" i="112" s="1"/>
  <c r="B37" i="112"/>
  <c r="B35" i="112"/>
  <c r="A67" i="112"/>
  <c r="A65" i="112"/>
  <c r="B64" i="112"/>
  <c r="A64" i="112"/>
  <c r="D63" i="112"/>
  <c r="F63" i="112" s="1"/>
  <c r="E63" i="112" s="1"/>
  <c r="B63" i="112"/>
  <c r="A63" i="112"/>
  <c r="B55" i="112"/>
  <c r="A55" i="112"/>
  <c r="A54" i="112"/>
  <c r="B53" i="112"/>
  <c r="A53" i="112"/>
  <c r="B51" i="112"/>
  <c r="A51" i="112"/>
  <c r="B13" i="112"/>
  <c r="B15" i="112" s="1"/>
  <c r="B17" i="112" s="1"/>
  <c r="B19" i="112" s="1"/>
  <c r="D12" i="112"/>
  <c r="D64" i="112" s="1"/>
  <c r="B12" i="112"/>
  <c r="B14" i="112" s="1"/>
  <c r="D11" i="112"/>
  <c r="D13" i="112" s="1"/>
  <c r="F10" i="112"/>
  <c r="E10" i="112" s="1"/>
  <c r="C10" i="112"/>
  <c r="D2" i="112"/>
  <c r="E54" i="115" l="1"/>
  <c r="C54" i="115"/>
  <c r="D55" i="115"/>
  <c r="F41" i="115"/>
  <c r="E41" i="115" s="1"/>
  <c r="C41" i="115"/>
  <c r="C53" i="114"/>
  <c r="F53" i="114"/>
  <c r="E53" i="114" s="1"/>
  <c r="C39" i="114"/>
  <c r="F39" i="114"/>
  <c r="E39" i="114" s="1"/>
  <c r="D54" i="114"/>
  <c r="D41" i="114"/>
  <c r="F67" i="114"/>
  <c r="E67" i="114" s="1"/>
  <c r="C67" i="114"/>
  <c r="C17" i="113"/>
  <c r="D19" i="113"/>
  <c r="F17" i="113"/>
  <c r="E17" i="113" s="1"/>
  <c r="F66" i="113"/>
  <c r="E66" i="113" s="1"/>
  <c r="C66" i="113"/>
  <c r="F51" i="113"/>
  <c r="E51" i="113" s="1"/>
  <c r="C51" i="113"/>
  <c r="D37" i="113"/>
  <c r="C35" i="113"/>
  <c r="F35" i="113"/>
  <c r="E35" i="113" s="1"/>
  <c r="C18" i="113"/>
  <c r="F18" i="113"/>
  <c r="E18" i="113" s="1"/>
  <c r="D67" i="113"/>
  <c r="C12" i="112"/>
  <c r="C64" i="112"/>
  <c r="F64" i="112"/>
  <c r="E64" i="112" s="1"/>
  <c r="C13" i="112"/>
  <c r="D15" i="112"/>
  <c r="F13" i="112"/>
  <c r="E13" i="112" s="1"/>
  <c r="B65" i="112"/>
  <c r="B16" i="112"/>
  <c r="C11" i="112"/>
  <c r="F12" i="112"/>
  <c r="E12" i="112" s="1"/>
  <c r="D14" i="112"/>
  <c r="C63" i="112"/>
  <c r="D33" i="112"/>
  <c r="F11" i="112"/>
  <c r="E11" i="112" s="1"/>
  <c r="F38" i="110"/>
  <c r="E38" i="110" s="1"/>
  <c r="F34" i="110"/>
  <c r="E34" i="110"/>
  <c r="D38" i="110"/>
  <c r="C38" i="110"/>
  <c r="B38" i="110"/>
  <c r="A38" i="110"/>
  <c r="D34" i="110"/>
  <c r="C34" i="110"/>
  <c r="B34" i="110"/>
  <c r="A34" i="110"/>
  <c r="A67" i="111"/>
  <c r="A66" i="111"/>
  <c r="A65" i="111"/>
  <c r="A64" i="111"/>
  <c r="D63" i="111"/>
  <c r="F63" i="111" s="1"/>
  <c r="E63" i="111" s="1"/>
  <c r="B63" i="111"/>
  <c r="A63" i="111"/>
  <c r="B55" i="111"/>
  <c r="A55" i="111"/>
  <c r="B54" i="111"/>
  <c r="A54" i="111"/>
  <c r="B53" i="111"/>
  <c r="A53" i="111"/>
  <c r="B52" i="111"/>
  <c r="A52" i="111"/>
  <c r="B51" i="111"/>
  <c r="A51" i="111"/>
  <c r="B13" i="111"/>
  <c r="B15" i="111" s="1"/>
  <c r="B17" i="111" s="1"/>
  <c r="B19" i="111" s="1"/>
  <c r="D12" i="111"/>
  <c r="D64" i="111" s="1"/>
  <c r="B12" i="111"/>
  <c r="B14" i="111" s="1"/>
  <c r="D11" i="111"/>
  <c r="D33" i="111" s="1"/>
  <c r="C11" i="111"/>
  <c r="F10" i="111"/>
  <c r="E10" i="111" s="1"/>
  <c r="C10" i="111"/>
  <c r="D2" i="111"/>
  <c r="F55" i="115" l="1"/>
  <c r="E55" i="115" s="1"/>
  <c r="C55" i="115"/>
  <c r="D55" i="114"/>
  <c r="F41" i="114"/>
  <c r="E41" i="114" s="1"/>
  <c r="C41" i="114"/>
  <c r="F54" i="114"/>
  <c r="E54" i="114" s="1"/>
  <c r="C54" i="114"/>
  <c r="D53" i="113"/>
  <c r="C37" i="113"/>
  <c r="F37" i="113"/>
  <c r="E37" i="113" s="1"/>
  <c r="D39" i="113"/>
  <c r="F67" i="113"/>
  <c r="E67" i="113" s="1"/>
  <c r="C67" i="113"/>
  <c r="E52" i="113"/>
  <c r="C52" i="113"/>
  <c r="F19" i="113"/>
  <c r="E19" i="113" s="1"/>
  <c r="C19" i="113"/>
  <c r="C14" i="112"/>
  <c r="D16" i="112"/>
  <c r="F14" i="112"/>
  <c r="E14" i="112" s="1"/>
  <c r="D65" i="112"/>
  <c r="D51" i="112"/>
  <c r="F33" i="112"/>
  <c r="E33" i="112" s="1"/>
  <c r="C33" i="112"/>
  <c r="D35" i="112"/>
  <c r="D17" i="112"/>
  <c r="F15" i="112"/>
  <c r="E15" i="112" s="1"/>
  <c r="C15" i="112"/>
  <c r="B18" i="112"/>
  <c r="B67" i="112" s="1"/>
  <c r="D13" i="111"/>
  <c r="F12" i="111"/>
  <c r="E12" i="111" s="1"/>
  <c r="D14" i="111"/>
  <c r="C14" i="111" s="1"/>
  <c r="F11" i="111"/>
  <c r="E11" i="111" s="1"/>
  <c r="C63" i="111"/>
  <c r="B65" i="111"/>
  <c r="B16" i="111"/>
  <c r="C64" i="111"/>
  <c r="F64" i="111"/>
  <c r="E64" i="111" s="1"/>
  <c r="D51" i="111"/>
  <c r="F33" i="111"/>
  <c r="E33" i="111" s="1"/>
  <c r="D35" i="111"/>
  <c r="C33" i="111"/>
  <c r="C12" i="111"/>
  <c r="F13" i="111"/>
  <c r="E13" i="111" s="1"/>
  <c r="B64" i="111"/>
  <c r="D65" i="111"/>
  <c r="D16" i="111"/>
  <c r="B63" i="110"/>
  <c r="A63" i="110"/>
  <c r="D35" i="110"/>
  <c r="D33" i="110"/>
  <c r="C19" i="110"/>
  <c r="C18" i="110"/>
  <c r="C17" i="110"/>
  <c r="C16" i="110"/>
  <c r="C15" i="110"/>
  <c r="C14" i="110"/>
  <c r="C13" i="110"/>
  <c r="C12" i="110"/>
  <c r="D11" i="110"/>
  <c r="D13" i="110" s="1"/>
  <c r="A67" i="110"/>
  <c r="A66" i="110"/>
  <c r="A65" i="110"/>
  <c r="A64" i="110"/>
  <c r="D63" i="110"/>
  <c r="F63" i="110" s="1"/>
  <c r="E63" i="110" s="1"/>
  <c r="C63" i="110"/>
  <c r="B55" i="110"/>
  <c r="A55" i="110"/>
  <c r="B54" i="110"/>
  <c r="A54" i="110"/>
  <c r="B53" i="110"/>
  <c r="A53" i="110"/>
  <c r="B52" i="110"/>
  <c r="A52" i="110"/>
  <c r="B51" i="110"/>
  <c r="A51" i="110"/>
  <c r="D14" i="110"/>
  <c r="B13" i="110"/>
  <c r="B15" i="110" s="1"/>
  <c r="B17" i="110" s="1"/>
  <c r="B19" i="110" s="1"/>
  <c r="D12" i="110"/>
  <c r="D64" i="110" s="1"/>
  <c r="B12" i="110"/>
  <c r="B14" i="110" s="1"/>
  <c r="C11" i="110"/>
  <c r="F10" i="110"/>
  <c r="E10" i="110" s="1"/>
  <c r="C10" i="110"/>
  <c r="D2" i="110"/>
  <c r="C55" i="114" l="1"/>
  <c r="F55" i="114"/>
  <c r="E55" i="114" s="1"/>
  <c r="C39" i="113"/>
  <c r="D41" i="113"/>
  <c r="F39" i="113"/>
  <c r="E39" i="113" s="1"/>
  <c r="D54" i="113"/>
  <c r="C53" i="113"/>
  <c r="F53" i="113"/>
  <c r="E53" i="113" s="1"/>
  <c r="F35" i="112"/>
  <c r="E35" i="112" s="1"/>
  <c r="D37" i="112"/>
  <c r="C35" i="112"/>
  <c r="F65" i="112"/>
  <c r="E65" i="112" s="1"/>
  <c r="C65" i="112"/>
  <c r="D18" i="112"/>
  <c r="F16" i="112"/>
  <c r="E16" i="112" s="1"/>
  <c r="C16" i="112"/>
  <c r="C17" i="112"/>
  <c r="D19" i="112"/>
  <c r="F17" i="112"/>
  <c r="E17" i="112" s="1"/>
  <c r="C51" i="112"/>
  <c r="F51" i="112"/>
  <c r="E51" i="112" s="1"/>
  <c r="F14" i="111"/>
  <c r="E14" i="111" s="1"/>
  <c r="D15" i="111"/>
  <c r="C13" i="111"/>
  <c r="C51" i="111"/>
  <c r="F51" i="111"/>
  <c r="E51" i="111" s="1"/>
  <c r="F65" i="111"/>
  <c r="E65" i="111" s="1"/>
  <c r="C65" i="111"/>
  <c r="F35" i="111"/>
  <c r="E35" i="111" s="1"/>
  <c r="D52" i="111"/>
  <c r="D37" i="111"/>
  <c r="C35" i="111"/>
  <c r="B18" i="111"/>
  <c r="B67" i="111" s="1"/>
  <c r="B66" i="111"/>
  <c r="D66" i="111"/>
  <c r="C16" i="111"/>
  <c r="D18" i="111"/>
  <c r="F16" i="111"/>
  <c r="E16" i="111" s="1"/>
  <c r="F13" i="110"/>
  <c r="E13" i="110" s="1"/>
  <c r="D15" i="110"/>
  <c r="F11" i="110"/>
  <c r="E11" i="110" s="1"/>
  <c r="F12" i="110"/>
  <c r="E12" i="110" s="1"/>
  <c r="B65" i="110"/>
  <c r="B16" i="110"/>
  <c r="C64" i="110"/>
  <c r="F64" i="110"/>
  <c r="E64" i="110" s="1"/>
  <c r="B64" i="110"/>
  <c r="D65" i="110"/>
  <c r="D16" i="110"/>
  <c r="F14" i="110"/>
  <c r="E14" i="110" s="1"/>
  <c r="F33" i="110"/>
  <c r="E33" i="110" s="1"/>
  <c r="F64" i="109"/>
  <c r="C66" i="109"/>
  <c r="D66" i="109"/>
  <c r="D64" i="109"/>
  <c r="A66" i="109"/>
  <c r="B66" i="109"/>
  <c r="A52" i="109"/>
  <c r="A51" i="109"/>
  <c r="B51" i="109"/>
  <c r="B52" i="109"/>
  <c r="D55" i="109"/>
  <c r="D54" i="109"/>
  <c r="D53" i="109"/>
  <c r="D52" i="109"/>
  <c r="C52" i="109" s="1"/>
  <c r="D51" i="109"/>
  <c r="D39" i="109"/>
  <c r="D35" i="109"/>
  <c r="C33" i="109"/>
  <c r="D33" i="109"/>
  <c r="A67" i="109"/>
  <c r="A65" i="109"/>
  <c r="E64" i="109"/>
  <c r="C64" i="109"/>
  <c r="A64" i="109"/>
  <c r="D63" i="109"/>
  <c r="F63" i="109" s="1"/>
  <c r="E63" i="109" s="1"/>
  <c r="B63" i="109"/>
  <c r="A63" i="109"/>
  <c r="B55" i="109"/>
  <c r="A55" i="109"/>
  <c r="F54" i="109"/>
  <c r="E54" i="109" s="1"/>
  <c r="B54" i="109"/>
  <c r="A54" i="109"/>
  <c r="A53" i="109"/>
  <c r="F52" i="109"/>
  <c r="E52" i="109" s="1"/>
  <c r="F51" i="109"/>
  <c r="E51" i="109" s="1"/>
  <c r="C51" i="109"/>
  <c r="F41" i="109"/>
  <c r="E41" i="109" s="1"/>
  <c r="D41" i="109"/>
  <c r="F39" i="109"/>
  <c r="E39" i="109" s="1"/>
  <c r="C39" i="109"/>
  <c r="C35" i="109"/>
  <c r="B53" i="109"/>
  <c r="F33" i="109"/>
  <c r="E33" i="109" s="1"/>
  <c r="D15" i="109"/>
  <c r="D17" i="109" s="1"/>
  <c r="D14" i="109"/>
  <c r="C14" i="109" s="1"/>
  <c r="F13" i="109"/>
  <c r="E13" i="109"/>
  <c r="D13" i="109"/>
  <c r="C13" i="109" s="1"/>
  <c r="B13" i="109"/>
  <c r="B15" i="109" s="1"/>
  <c r="B17" i="109" s="1"/>
  <c r="B19" i="109" s="1"/>
  <c r="D12" i="109"/>
  <c r="C12" i="109" s="1"/>
  <c r="B12" i="109"/>
  <c r="B14" i="109" s="1"/>
  <c r="F11" i="109"/>
  <c r="E11" i="109"/>
  <c r="C11" i="109"/>
  <c r="F10" i="109"/>
  <c r="E10" i="109" s="1"/>
  <c r="C10" i="109"/>
  <c r="D2" i="109"/>
  <c r="F54" i="113" l="1"/>
  <c r="E54" i="113" s="1"/>
  <c r="C54" i="113"/>
  <c r="D55" i="113"/>
  <c r="F41" i="113"/>
  <c r="E41" i="113" s="1"/>
  <c r="C41" i="113"/>
  <c r="F19" i="112"/>
  <c r="E19" i="112" s="1"/>
  <c r="C19" i="112"/>
  <c r="C18" i="112"/>
  <c r="F18" i="112"/>
  <c r="E18" i="112" s="1"/>
  <c r="D67" i="112"/>
  <c r="E66" i="112"/>
  <c r="C66" i="112"/>
  <c r="D53" i="112"/>
  <c r="F37" i="112"/>
  <c r="E37" i="112" s="1"/>
  <c r="D39" i="112"/>
  <c r="C37" i="112"/>
  <c r="E52" i="112"/>
  <c r="C52" i="112"/>
  <c r="D17" i="111"/>
  <c r="F15" i="111"/>
  <c r="E15" i="111" s="1"/>
  <c r="C15" i="111"/>
  <c r="C66" i="111"/>
  <c r="F66" i="111"/>
  <c r="E66" i="111" s="1"/>
  <c r="D53" i="111"/>
  <c r="F37" i="111"/>
  <c r="E37" i="111" s="1"/>
  <c r="D39" i="111"/>
  <c r="C37" i="111"/>
  <c r="F52" i="111"/>
  <c r="E52" i="111" s="1"/>
  <c r="C52" i="111"/>
  <c r="C18" i="111"/>
  <c r="F18" i="111"/>
  <c r="E18" i="111" s="1"/>
  <c r="D67" i="111"/>
  <c r="D17" i="110"/>
  <c r="F15" i="110"/>
  <c r="E15" i="110" s="1"/>
  <c r="D51" i="110"/>
  <c r="C33" i="110"/>
  <c r="D66" i="110"/>
  <c r="D18" i="110"/>
  <c r="F16" i="110"/>
  <c r="E16" i="110" s="1"/>
  <c r="B18" i="110"/>
  <c r="B67" i="110" s="1"/>
  <c r="B66" i="110"/>
  <c r="F35" i="110"/>
  <c r="E35" i="110" s="1"/>
  <c r="C35" i="110"/>
  <c r="D52" i="110"/>
  <c r="D37" i="110"/>
  <c r="F65" i="110"/>
  <c r="E65" i="110" s="1"/>
  <c r="C65" i="110"/>
  <c r="C41" i="109"/>
  <c r="C54" i="109"/>
  <c r="F66" i="109"/>
  <c r="E66" i="109" s="1"/>
  <c r="C15" i="109"/>
  <c r="C63" i="109"/>
  <c r="F12" i="109"/>
  <c r="E12" i="109" s="1"/>
  <c r="C17" i="109"/>
  <c r="D19" i="109"/>
  <c r="F17" i="109"/>
  <c r="E17" i="109" s="1"/>
  <c r="B65" i="109"/>
  <c r="B16" i="109"/>
  <c r="B18" i="109" s="1"/>
  <c r="B67" i="109" s="1"/>
  <c r="C55" i="109"/>
  <c r="F55" i="109"/>
  <c r="E55" i="109" s="1"/>
  <c r="D37" i="109"/>
  <c r="B64" i="109"/>
  <c r="D65" i="109"/>
  <c r="F14" i="109"/>
  <c r="E14" i="109" s="1"/>
  <c r="D16" i="109"/>
  <c r="F35" i="109"/>
  <c r="E35" i="109" s="1"/>
  <c r="F15" i="109"/>
  <c r="E15" i="109" s="1"/>
  <c r="C55" i="113" l="1"/>
  <c r="F55" i="113"/>
  <c r="E55" i="113" s="1"/>
  <c r="F53" i="112"/>
  <c r="E53" i="112" s="1"/>
  <c r="C53" i="112"/>
  <c r="F39" i="112"/>
  <c r="E39" i="112" s="1"/>
  <c r="D54" i="112"/>
  <c r="D41" i="112"/>
  <c r="C39" i="112"/>
  <c r="F67" i="112"/>
  <c r="E67" i="112" s="1"/>
  <c r="C67" i="112"/>
  <c r="C17" i="111"/>
  <c r="F17" i="111"/>
  <c r="E17" i="111" s="1"/>
  <c r="D19" i="111"/>
  <c r="C53" i="111"/>
  <c r="F53" i="111"/>
  <c r="E53" i="111" s="1"/>
  <c r="F67" i="111"/>
  <c r="E67" i="111" s="1"/>
  <c r="C67" i="111"/>
  <c r="F39" i="111"/>
  <c r="E39" i="111" s="1"/>
  <c r="C39" i="111"/>
  <c r="D54" i="111"/>
  <c r="D41" i="111"/>
  <c r="D19" i="110"/>
  <c r="F17" i="110"/>
  <c r="E17" i="110" s="1"/>
  <c r="C51" i="110"/>
  <c r="F51" i="110"/>
  <c r="E51" i="110" s="1"/>
  <c r="F18" i="110"/>
  <c r="E18" i="110" s="1"/>
  <c r="D67" i="110"/>
  <c r="D53" i="110"/>
  <c r="F37" i="110"/>
  <c r="E37" i="110" s="1"/>
  <c r="C37" i="110"/>
  <c r="D39" i="110"/>
  <c r="F52" i="110"/>
  <c r="E52" i="110" s="1"/>
  <c r="C52" i="110"/>
  <c r="C66" i="110"/>
  <c r="F66" i="110"/>
  <c r="E66" i="110" s="1"/>
  <c r="F65" i="109"/>
  <c r="E65" i="109" s="1"/>
  <c r="C65" i="109"/>
  <c r="C16" i="109"/>
  <c r="D18" i="109"/>
  <c r="F16" i="109"/>
  <c r="E16" i="109" s="1"/>
  <c r="F37" i="109"/>
  <c r="E37" i="109" s="1"/>
  <c r="C37" i="109"/>
  <c r="F19" i="109"/>
  <c r="E19" i="109" s="1"/>
  <c r="C19" i="109"/>
  <c r="F54" i="112" l="1"/>
  <c r="E54" i="112" s="1"/>
  <c r="C54" i="112"/>
  <c r="D55" i="112"/>
  <c r="F41" i="112"/>
  <c r="E41" i="112" s="1"/>
  <c r="C41" i="112"/>
  <c r="F19" i="111"/>
  <c r="E19" i="111" s="1"/>
  <c r="C19" i="111"/>
  <c r="D55" i="111"/>
  <c r="F41" i="111"/>
  <c r="E41" i="111" s="1"/>
  <c r="C41" i="111"/>
  <c r="F54" i="111"/>
  <c r="E54" i="111" s="1"/>
  <c r="C54" i="111"/>
  <c r="F19" i="110"/>
  <c r="E19" i="110" s="1"/>
  <c r="C53" i="110"/>
  <c r="F53" i="110"/>
  <c r="E53" i="110" s="1"/>
  <c r="F39" i="110"/>
  <c r="E39" i="110" s="1"/>
  <c r="C39" i="110"/>
  <c r="D54" i="110"/>
  <c r="D41" i="110"/>
  <c r="F67" i="110"/>
  <c r="E67" i="110" s="1"/>
  <c r="C67" i="110"/>
  <c r="C53" i="109"/>
  <c r="F53" i="109"/>
  <c r="E53" i="109" s="1"/>
  <c r="C18" i="109"/>
  <c r="F18" i="109"/>
  <c r="E18" i="109" s="1"/>
  <c r="D67" i="109"/>
  <c r="C55" i="112" l="1"/>
  <c r="F55" i="112"/>
  <c r="E55" i="112" s="1"/>
  <c r="C55" i="111"/>
  <c r="F55" i="111"/>
  <c r="E55" i="111" s="1"/>
  <c r="D55" i="110"/>
  <c r="F41" i="110"/>
  <c r="E41" i="110" s="1"/>
  <c r="C41" i="110"/>
  <c r="F54" i="110"/>
  <c r="E54" i="110" s="1"/>
  <c r="C54" i="110"/>
  <c r="F67" i="109"/>
  <c r="E67" i="109" s="1"/>
  <c r="C67" i="109"/>
  <c r="C55" i="110" l="1"/>
  <c r="F55" i="110"/>
  <c r="E55" i="110" s="1"/>
</calcChain>
</file>

<file path=xl/sharedStrings.xml><?xml version="1.0" encoding="utf-8"?>
<sst xmlns="http://schemas.openxmlformats.org/spreadsheetml/2006/main" count="1734" uniqueCount="52">
  <si>
    <t>Port Everglades to</t>
  </si>
  <si>
    <t>Grand Cayman</t>
  </si>
  <si>
    <t>Vessel</t>
  </si>
  <si>
    <t>Voy #</t>
  </si>
  <si>
    <t>Depart PEV</t>
  </si>
  <si>
    <t>Arrive GCM</t>
  </si>
  <si>
    <t>Day</t>
  </si>
  <si>
    <t>Date</t>
  </si>
  <si>
    <t>Belize</t>
  </si>
  <si>
    <t>Arrive BZE</t>
  </si>
  <si>
    <t>Pt. Morelos, Mexico</t>
  </si>
  <si>
    <t>Arrive MEX</t>
  </si>
  <si>
    <t>Roatan, Honduras</t>
  </si>
  <si>
    <t>Arrive ROA</t>
  </si>
  <si>
    <t>Cutoff for Reefer Cargo (contact Coordinator)</t>
  </si>
  <si>
    <t>Hybur Vessels</t>
  </si>
  <si>
    <t>with Ckor</t>
  </si>
  <si>
    <t>Cutoff for LCL Cargo Every Tuesday and Friday at 12pm and FCL at 2pm</t>
  </si>
  <si>
    <t>Cutoff for All types of Cargo Every Tuesday at 2pm</t>
  </si>
  <si>
    <t>Cutoff for Regular Schedule Cargo Previous Friday at 12pm (contact Coordinator) 305-913-4923</t>
  </si>
  <si>
    <t>Mon &amp; Thurs PEV</t>
  </si>
  <si>
    <t>Last update:</t>
  </si>
  <si>
    <t>Jan Caribe</t>
  </si>
  <si>
    <t>Caribe Mariner</t>
  </si>
  <si>
    <t>NOTE: Due to Tropical Storm ETA, We had to cancel our Monday Nov 9th Sailing for all ports.</t>
  </si>
  <si>
    <t>Caribe Legend</t>
  </si>
  <si>
    <t>Caribe Navigator</t>
  </si>
  <si>
    <t>JAN CARIBE **</t>
  </si>
  <si>
    <t>Jan Caribe *</t>
  </si>
  <si>
    <t>Vanquish</t>
  </si>
  <si>
    <t>Caribe Mariner*</t>
  </si>
  <si>
    <t>JAN CARIBE</t>
  </si>
  <si>
    <t>TBA</t>
  </si>
  <si>
    <t>Cancelled</t>
  </si>
  <si>
    <t>CXL</t>
  </si>
  <si>
    <t>Cancelled due to Holidays</t>
  </si>
  <si>
    <t xml:space="preserve">Cancelled </t>
  </si>
  <si>
    <t>Vanquish Cancelled</t>
  </si>
  <si>
    <t>* Vanquish *</t>
  </si>
  <si>
    <t>Cancelled Port Closed</t>
  </si>
  <si>
    <t>JAN Caribe *</t>
  </si>
  <si>
    <t>Cancelled ***</t>
  </si>
  <si>
    <t>Cancelled * Trestle</t>
  </si>
  <si>
    <t>001</t>
  </si>
  <si>
    <t>SARA EXPRESS</t>
  </si>
  <si>
    <t>SARA Express</t>
  </si>
  <si>
    <t>003</t>
  </si>
  <si>
    <t>002</t>
  </si>
  <si>
    <t>004</t>
  </si>
  <si>
    <t>FORTALEZA</t>
  </si>
  <si>
    <t>Sailing Cancelled</t>
  </si>
  <si>
    <t>Fortaleza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</si>
</sst>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mmmm\ yyyy"/>
    <numFmt numFmtId="165" formatCode="d\-mmm\-yyyy"/>
    <numFmt numFmtId="166" formatCode="0_);[Red]\(0\)"/>
    <numFmt numFmtId="167" formatCode="[$-409]d\-mmm;@"/>
    <numFmt numFmtId="168" formatCode="mm/dd/yy;@"/>
    <numFmt numFmtId="169" formatCode="dddd"/>
    <numFmt numFmtId="170" formatCode="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20"/>
      <name val="Verdana"/>
      <family val="2"/>
    </font>
    <font>
      <b/>
      <sz val="10"/>
      <color rgb="FF00008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0000FF"/>
      <name val="Verdana"/>
      <family val="2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9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sz val="10"/>
      <color rgb="FF0000FF"/>
      <name val="Cambria"/>
      <family val="1"/>
    </font>
    <font>
      <b/>
      <sz val="10"/>
      <name val="Cambria"/>
      <family val="1"/>
    </font>
    <font>
      <b/>
      <sz val="9"/>
      <name val="Verdana"/>
      <family val="2"/>
    </font>
    <font>
      <b/>
      <sz val="9"/>
      <color rgb="FF0000FF"/>
      <name val="Verdana"/>
      <family val="2"/>
    </font>
    <font>
      <b/>
      <sz val="10"/>
      <color rgb="FF0000FF"/>
      <name val="Verdana"/>
      <family val="2"/>
    </font>
    <font>
      <sz val="9"/>
      <name val="Verdana"/>
      <family val="2"/>
    </font>
    <font>
      <b/>
      <sz val="8"/>
      <color rgb="FFFF0000"/>
      <name val="Verdana"/>
      <family val="2"/>
    </font>
    <font>
      <b/>
      <strike/>
      <sz val="10"/>
      <name val="Verdana"/>
      <family val="2"/>
    </font>
    <font>
      <b/>
      <strike/>
      <sz val="10"/>
      <name val="Cambria"/>
      <family val="1"/>
    </font>
    <font>
      <b/>
      <strike/>
      <sz val="9"/>
      <name val="Cambria"/>
      <family val="1"/>
    </font>
    <font>
      <b/>
      <sz val="10"/>
      <color theme="0"/>
      <name val="Verdana"/>
      <family val="2"/>
    </font>
    <font>
      <b/>
      <strike/>
      <sz val="8"/>
      <name val="Verdana"/>
      <family val="2"/>
    </font>
    <font>
      <b/>
      <sz val="9"/>
      <color rgb="FFFF0000"/>
      <name val="Verdana"/>
      <family val="2"/>
    </font>
    <font>
      <b/>
      <strike/>
      <sz val="10"/>
      <color rgb="FFF2DCDB"/>
      <name val="Verdana"/>
      <family val="2"/>
    </font>
    <font>
      <b/>
      <strike/>
      <sz val="9"/>
      <name val="Verdana"/>
      <family val="2"/>
    </font>
    <font>
      <b/>
      <sz val="9"/>
      <color rgb="FF0000FF"/>
      <name val="Cambria"/>
      <family val="1"/>
    </font>
    <font>
      <b/>
      <strike/>
      <sz val="11"/>
      <color theme="1"/>
      <name val="Calibri"/>
      <family val="2"/>
      <scheme val="minor"/>
    </font>
    <font>
      <b/>
      <strike/>
      <sz val="9"/>
      <color rgb="FF0000FF"/>
      <name val="Cambria"/>
      <family val="1"/>
    </font>
    <font>
      <b/>
      <sz val="11"/>
      <color rgb="FFFF000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auto="1"/>
        <bgColor auto="1"/>
      </patternFill>
    </fill>
    <fill>
      <patternFill patternType="solid">
        <fgColor theme="6" tint="0.3999450666829432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8" tint="0.59996337778862885"/>
        <bgColor rgb="FF000000"/>
      </patternFill>
    </fill>
    <fill>
      <patternFill patternType="solid">
        <fgColor rgb="FF7AF8BF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00CCF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9CCFF"/>
      </bottom>
      <diagonal/>
    </border>
    <border>
      <left/>
      <right/>
      <top style="thick">
        <color rgb="FF99CCFF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6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right" vertical="center"/>
    </xf>
    <xf numFmtId="164" fontId="21" fillId="0" borderId="0" xfId="0" applyNumberFormat="1" applyFont="1" applyAlignment="1">
      <alignment horizontal="centerContinuous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3" fillId="0" borderId="12" xfId="0" applyFont="1" applyBorder="1" applyAlignment="1">
      <alignment horizontal="centerContinuous" wrapTex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4" fillId="33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6" fontId="24" fillId="0" borderId="0" xfId="0" applyNumberFormat="1" applyFont="1" applyAlignment="1">
      <alignment horizontal="center" vertical="center"/>
    </xf>
    <xf numFmtId="0" fontId="27" fillId="0" borderId="0" xfId="0" applyFont="1"/>
    <xf numFmtId="0" fontId="18" fillId="0" borderId="0" xfId="0" applyFont="1" applyAlignment="1">
      <alignment horizontal="centerContinuous"/>
    </xf>
    <xf numFmtId="0" fontId="25" fillId="0" borderId="25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5" fontId="18" fillId="0" borderId="0" xfId="0" applyNumberFormat="1" applyFont="1" applyAlignment="1">
      <alignment horizontal="centerContinuous" vertical="center"/>
    </xf>
    <xf numFmtId="16" fontId="26" fillId="35" borderId="0" xfId="0" applyNumberFormat="1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16" fontId="25" fillId="35" borderId="0" xfId="0" applyNumberFormat="1" applyFont="1" applyFill="1" applyBorder="1" applyAlignment="1">
      <alignment horizontal="center" vertical="center"/>
    </xf>
    <xf numFmtId="16" fontId="24" fillId="35" borderId="0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27" fillId="0" borderId="0" xfId="0" applyFont="1" applyAlignment="1">
      <alignment horizontal="right"/>
    </xf>
    <xf numFmtId="168" fontId="27" fillId="0" borderId="0" xfId="0" applyNumberFormat="1" applyFont="1" applyAlignment="1">
      <alignment horizontal="left"/>
    </xf>
    <xf numFmtId="16" fontId="32" fillId="0" borderId="19" xfId="0" applyNumberFormat="1" applyFont="1" applyBorder="1" applyAlignment="1">
      <alignment horizontal="center" vertical="center"/>
    </xf>
    <xf numFmtId="16" fontId="33" fillId="0" borderId="19" xfId="0" applyNumberFormat="1" applyFont="1" applyBorder="1" applyAlignment="1">
      <alignment horizontal="center" vertical="center"/>
    </xf>
    <xf numFmtId="0" fontId="33" fillId="0" borderId="14" xfId="0" quotePrefix="1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 indent="1"/>
    </xf>
    <xf numFmtId="38" fontId="34" fillId="0" borderId="32" xfId="0" quotePrefix="1" applyNumberFormat="1" applyFont="1" applyBorder="1" applyAlignment="1">
      <alignment horizontal="center" vertical="center"/>
    </xf>
    <xf numFmtId="16" fontId="35" fillId="0" borderId="19" xfId="0" applyNumberFormat="1" applyFont="1" applyBorder="1" applyAlignment="1">
      <alignment horizontal="center" vertical="center"/>
    </xf>
    <xf numFmtId="16" fontId="34" fillId="38" borderId="20" xfId="0" applyNumberFormat="1" applyFont="1" applyFill="1" applyBorder="1" applyAlignment="1">
      <alignment horizontal="center" vertical="center"/>
    </xf>
    <xf numFmtId="38" fontId="34" fillId="37" borderId="32" xfId="0" quotePrefix="1" applyNumberFormat="1" applyFont="1" applyFill="1" applyBorder="1" applyAlignment="1">
      <alignment horizontal="center" vertical="center"/>
    </xf>
    <xf numFmtId="166" fontId="21" fillId="41" borderId="19" xfId="0" applyNumberFormat="1" applyFont="1" applyFill="1" applyBorder="1" applyAlignment="1">
      <alignment horizontal="left" vertical="center" indent="1"/>
    </xf>
    <xf numFmtId="166" fontId="21" fillId="41" borderId="20" xfId="0" quotePrefix="1" applyNumberFormat="1" applyFont="1" applyFill="1" applyBorder="1" applyAlignment="1">
      <alignment horizontal="center" vertical="center"/>
    </xf>
    <xf numFmtId="38" fontId="21" fillId="41" borderId="19" xfId="0" applyNumberFormat="1" applyFont="1" applyFill="1" applyBorder="1" applyAlignment="1">
      <alignment horizontal="left" vertical="center" indent="1"/>
    </xf>
    <xf numFmtId="38" fontId="21" fillId="41" borderId="20" xfId="0" quotePrefix="1" applyNumberFormat="1" applyFont="1" applyFill="1" applyBorder="1" applyAlignment="1">
      <alignment horizontal="center" vertical="center"/>
    </xf>
    <xf numFmtId="16" fontId="21" fillId="40" borderId="20" xfId="0" applyNumberFormat="1" applyFont="1" applyFill="1" applyBorder="1" applyAlignment="1">
      <alignment horizontal="center" vertical="center"/>
    </xf>
    <xf numFmtId="167" fontId="21" fillId="41" borderId="20" xfId="0" applyNumberFormat="1" applyFont="1" applyFill="1" applyBorder="1" applyAlignment="1">
      <alignment horizontal="center" vertical="center"/>
    </xf>
    <xf numFmtId="16" fontId="21" fillId="41" borderId="20" xfId="0" applyNumberFormat="1" applyFont="1" applyFill="1" applyBorder="1" applyAlignment="1">
      <alignment horizontal="center" vertical="center"/>
    </xf>
    <xf numFmtId="16" fontId="21" fillId="40" borderId="19" xfId="0" applyNumberFormat="1" applyFont="1" applyFill="1" applyBorder="1" applyAlignment="1">
      <alignment horizontal="center" vertical="center"/>
    </xf>
    <xf numFmtId="16" fontId="21" fillId="39" borderId="20" xfId="0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left" vertical="center" indent="1"/>
    </xf>
    <xf numFmtId="16" fontId="21" fillId="0" borderId="20" xfId="0" applyNumberFormat="1" applyFont="1" applyBorder="1" applyAlignment="1">
      <alignment horizontal="center" vertical="center"/>
    </xf>
    <xf numFmtId="16" fontId="36" fillId="0" borderId="20" xfId="0" applyNumberFormat="1" applyFont="1" applyBorder="1" applyAlignment="1">
      <alignment horizontal="center" vertical="center"/>
    </xf>
    <xf numFmtId="166" fontId="21" fillId="38" borderId="19" xfId="0" applyNumberFormat="1" applyFont="1" applyFill="1" applyBorder="1" applyAlignment="1">
      <alignment horizontal="left" vertical="center" indent="1"/>
    </xf>
    <xf numFmtId="166" fontId="21" fillId="38" borderId="20" xfId="0" quotePrefix="1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4" fillId="42" borderId="22" xfId="0" applyFont="1" applyFill="1" applyBorder="1" applyAlignment="1">
      <alignment horizontal="center" vertical="center"/>
    </xf>
    <xf numFmtId="0" fontId="24" fillId="42" borderId="23" xfId="0" applyFont="1" applyFill="1" applyBorder="1" applyAlignment="1">
      <alignment horizontal="center" vertical="center"/>
    </xf>
    <xf numFmtId="0" fontId="24" fillId="42" borderId="18" xfId="0" applyFont="1" applyFill="1" applyBorder="1" applyAlignment="1">
      <alignment horizontal="center" vertical="center"/>
    </xf>
    <xf numFmtId="0" fontId="24" fillId="42" borderId="0" xfId="0" applyFont="1" applyFill="1" applyBorder="1" applyAlignment="1">
      <alignment horizontal="left" vertical="center"/>
    </xf>
    <xf numFmtId="0" fontId="25" fillId="42" borderId="0" xfId="0" quotePrefix="1" applyNumberFormat="1" applyFont="1" applyFill="1" applyBorder="1" applyAlignment="1">
      <alignment horizontal="center" vertical="center"/>
    </xf>
    <xf numFmtId="0" fontId="25" fillId="42" borderId="0" xfId="0" applyFont="1" applyFill="1" applyBorder="1" applyAlignment="1">
      <alignment horizontal="center" vertical="center"/>
    </xf>
    <xf numFmtId="16" fontId="25" fillId="42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34" fillId="37" borderId="19" xfId="0" applyFont="1" applyFill="1" applyBorder="1" applyAlignment="1">
      <alignment horizontal="left" vertical="center" indent="1"/>
    </xf>
    <xf numFmtId="16" fontId="34" fillId="37" borderId="20" xfId="0" applyNumberFormat="1" applyFont="1" applyFill="1" applyBorder="1" applyAlignment="1">
      <alignment horizontal="center" vertical="center"/>
    </xf>
    <xf numFmtId="38" fontId="34" fillId="40" borderId="32" xfId="0" quotePrefix="1" applyNumberFormat="1" applyFont="1" applyFill="1" applyBorder="1" applyAlignment="1">
      <alignment horizontal="center" vertical="center"/>
    </xf>
    <xf numFmtId="0" fontId="34" fillId="40" borderId="19" xfId="0" applyFont="1" applyFill="1" applyBorder="1" applyAlignment="1">
      <alignment horizontal="left" vertical="center" indent="1"/>
    </xf>
    <xf numFmtId="16" fontId="34" fillId="40" borderId="19" xfId="0" applyNumberFormat="1" applyFont="1" applyFill="1" applyBorder="1" applyAlignment="1">
      <alignment horizontal="center" vertical="center"/>
    </xf>
    <xf numFmtId="16" fontId="34" fillId="40" borderId="20" xfId="0" applyNumberFormat="1" applyFont="1" applyFill="1" applyBorder="1" applyAlignment="1">
      <alignment horizontal="center"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35" borderId="32" xfId="0" quotePrefix="1" applyNumberFormat="1" applyFont="1" applyFill="1" applyBorder="1" applyAlignment="1">
      <alignment horizontal="center" vertical="center"/>
    </xf>
    <xf numFmtId="166" fontId="39" fillId="38" borderId="19" xfId="0" applyNumberFormat="1" applyFont="1" applyFill="1" applyBorder="1" applyAlignment="1">
      <alignment horizontal="left" vertical="center" indent="1"/>
    </xf>
    <xf numFmtId="166" fontId="39" fillId="38" borderId="20" xfId="0" quotePrefix="1" applyNumberFormat="1" applyFont="1" applyFill="1" applyBorder="1" applyAlignment="1">
      <alignment horizontal="center" vertical="center"/>
    </xf>
    <xf numFmtId="16" fontId="39" fillId="40" borderId="19" xfId="0" applyNumberFormat="1" applyFont="1" applyFill="1" applyBorder="1" applyAlignment="1">
      <alignment horizontal="center" vertical="center"/>
    </xf>
    <xf numFmtId="16" fontId="39" fillId="40" borderId="20" xfId="0" applyNumberFormat="1" applyFont="1" applyFill="1" applyBorder="1" applyAlignment="1">
      <alignment horizontal="center" vertical="center"/>
    </xf>
    <xf numFmtId="167" fontId="39" fillId="41" borderId="20" xfId="0" applyNumberFormat="1" applyFont="1" applyFill="1" applyBorder="1" applyAlignment="1">
      <alignment horizontal="center" vertical="center"/>
    </xf>
    <xf numFmtId="16" fontId="39" fillId="41" borderId="20" xfId="0" applyNumberFormat="1" applyFont="1" applyFill="1" applyBorder="1" applyAlignment="1">
      <alignment horizontal="center" vertical="center"/>
    </xf>
    <xf numFmtId="16" fontId="39" fillId="39" borderId="20" xfId="0" applyNumberFormat="1" applyFont="1" applyFill="1" applyBorder="1" applyAlignment="1">
      <alignment horizontal="center" vertical="center"/>
    </xf>
    <xf numFmtId="169" fontId="29" fillId="0" borderId="24" xfId="0" applyNumberFormat="1" applyFont="1" applyBorder="1" applyAlignment="1">
      <alignment horizontal="center" vertical="center"/>
    </xf>
    <xf numFmtId="0" fontId="33" fillId="43" borderId="19" xfId="0" applyNumberFormat="1" applyFont="1" applyFill="1" applyBorder="1" applyAlignment="1">
      <alignment horizontal="left" vertical="center"/>
    </xf>
    <xf numFmtId="169" fontId="29" fillId="43" borderId="24" xfId="0" applyNumberFormat="1" applyFont="1" applyFill="1" applyBorder="1" applyAlignment="1">
      <alignment horizontal="center" vertical="center"/>
    </xf>
    <xf numFmtId="16" fontId="33" fillId="43" borderId="19" xfId="0" applyNumberFormat="1" applyFont="1" applyFill="1" applyBorder="1" applyAlignment="1">
      <alignment horizontal="center" vertical="center"/>
    </xf>
    <xf numFmtId="167" fontId="29" fillId="43" borderId="20" xfId="0" applyNumberFormat="1" applyFont="1" applyFill="1" applyBorder="1" applyAlignment="1">
      <alignment horizontal="center" vertical="center"/>
    </xf>
    <xf numFmtId="167" fontId="32" fillId="43" borderId="19" xfId="0" applyNumberFormat="1" applyFont="1" applyFill="1" applyBorder="1" applyAlignment="1">
      <alignment horizontal="center" vertical="center"/>
    </xf>
    <xf numFmtId="169" fontId="21" fillId="0" borderId="20" xfId="0" applyNumberFormat="1" applyFont="1" applyBorder="1" applyAlignment="1">
      <alignment horizontal="center" vertical="center"/>
    </xf>
    <xf numFmtId="169" fontId="21" fillId="44" borderId="20" xfId="0" applyNumberFormat="1" applyFont="1" applyFill="1" applyBorder="1" applyAlignment="1">
      <alignment horizontal="center" vertical="center"/>
    </xf>
    <xf numFmtId="0" fontId="21" fillId="44" borderId="19" xfId="0" applyFont="1" applyFill="1" applyBorder="1" applyAlignment="1">
      <alignment horizontal="left" vertical="center" indent="1"/>
    </xf>
    <xf numFmtId="38" fontId="21" fillId="44" borderId="20" xfId="0" quotePrefix="1" applyNumberFormat="1" applyFont="1" applyFill="1" applyBorder="1" applyAlignment="1">
      <alignment horizontal="center" vertical="center"/>
    </xf>
    <xf numFmtId="16" fontId="36" fillId="44" borderId="20" xfId="0" applyNumberFormat="1" applyFont="1" applyFill="1" applyBorder="1" applyAlignment="1">
      <alignment horizontal="center" vertical="center"/>
    </xf>
    <xf numFmtId="16" fontId="21" fillId="44" borderId="20" xfId="0" applyNumberFormat="1" applyFont="1" applyFill="1" applyBorder="1" applyAlignment="1">
      <alignment horizontal="center" vertical="center"/>
    </xf>
    <xf numFmtId="38" fontId="21" fillId="44" borderId="32" xfId="0" quotePrefix="1" applyNumberFormat="1" applyFont="1" applyFill="1" applyBorder="1" applyAlignment="1">
      <alignment horizontal="center" vertical="center"/>
    </xf>
    <xf numFmtId="169" fontId="34" fillId="0" borderId="14" xfId="0" applyNumberFormat="1" applyFont="1" applyBorder="1" applyAlignment="1">
      <alignment horizontal="center" vertical="center"/>
    </xf>
    <xf numFmtId="169" fontId="34" fillId="37" borderId="20" xfId="0" applyNumberFormat="1" applyFont="1" applyFill="1" applyBorder="1" applyAlignment="1">
      <alignment horizontal="center" vertical="center"/>
    </xf>
    <xf numFmtId="169" fontId="34" fillId="40" borderId="20" xfId="0" applyNumberFormat="1" applyFont="1" applyFill="1" applyBorder="1" applyAlignment="1">
      <alignment horizontal="center" vertical="center"/>
    </xf>
    <xf numFmtId="169" fontId="21" fillId="40" borderId="24" xfId="0" applyNumberFormat="1" applyFont="1" applyFill="1" applyBorder="1" applyAlignment="1">
      <alignment horizontal="center" vertical="center"/>
    </xf>
    <xf numFmtId="169" fontId="39" fillId="41" borderId="20" xfId="0" applyNumberFormat="1" applyFont="1" applyFill="1" applyBorder="1" applyAlignment="1">
      <alignment horizontal="center" vertical="center"/>
    </xf>
    <xf numFmtId="0" fontId="33" fillId="43" borderId="14" xfId="0" quotePrefix="1" applyNumberFormat="1" applyFont="1" applyFill="1" applyBorder="1" applyAlignment="1">
      <alignment horizontal="center" vertical="center"/>
    </xf>
    <xf numFmtId="169" fontId="21" fillId="41" borderId="20" xfId="0" applyNumberFormat="1" applyFont="1" applyFill="1" applyBorder="1" applyAlignment="1">
      <alignment horizontal="center" vertical="center"/>
    </xf>
    <xf numFmtId="169" fontId="24" fillId="44" borderId="20" xfId="0" applyNumberFormat="1" applyFont="1" applyFill="1" applyBorder="1" applyAlignment="1">
      <alignment horizontal="center" vertical="center"/>
    </xf>
    <xf numFmtId="169" fontId="34" fillId="0" borderId="20" xfId="0" applyNumberFormat="1" applyFont="1" applyFill="1" applyBorder="1" applyAlignment="1">
      <alignment horizontal="center" vertical="center"/>
    </xf>
    <xf numFmtId="169" fontId="21" fillId="40" borderId="20" xfId="0" applyNumberFormat="1" applyFont="1" applyFill="1" applyBorder="1" applyAlignment="1">
      <alignment horizontal="center" vertical="center"/>
    </xf>
    <xf numFmtId="169" fontId="29" fillId="43" borderId="20" xfId="0" applyNumberFormat="1" applyFont="1" applyFill="1" applyBorder="1" applyAlignment="1">
      <alignment horizontal="center" vertical="center"/>
    </xf>
    <xf numFmtId="169" fontId="34" fillId="44" borderId="20" xfId="0" applyNumberFormat="1" applyFont="1" applyFill="1" applyBorder="1" applyAlignment="1">
      <alignment horizontal="center" vertical="center"/>
    </xf>
    <xf numFmtId="169" fontId="24" fillId="0" borderId="20" xfId="0" applyNumberFormat="1" applyFont="1" applyFill="1" applyBorder="1" applyAlignment="1">
      <alignment horizontal="center" vertical="center"/>
    </xf>
    <xf numFmtId="169" fontId="34" fillId="0" borderId="20" xfId="0" applyNumberFormat="1" applyFont="1" applyBorder="1" applyAlignment="1">
      <alignment horizontal="center" vertical="center"/>
    </xf>
    <xf numFmtId="169" fontId="29" fillId="0" borderId="20" xfId="0" applyNumberFormat="1" applyFont="1" applyFill="1" applyBorder="1" applyAlignment="1">
      <alignment horizontal="center" vertical="center"/>
    </xf>
    <xf numFmtId="169" fontId="24" fillId="0" borderId="20" xfId="0" applyNumberFormat="1" applyFont="1" applyBorder="1" applyAlignment="1">
      <alignment horizontal="center" vertical="center"/>
    </xf>
    <xf numFmtId="0" fontId="40" fillId="43" borderId="19" xfId="0" applyNumberFormat="1" applyFont="1" applyFill="1" applyBorder="1" applyAlignment="1">
      <alignment horizontal="left" vertical="center"/>
    </xf>
    <xf numFmtId="0" fontId="40" fillId="43" borderId="14" xfId="0" quotePrefix="1" applyNumberFormat="1" applyFont="1" applyFill="1" applyBorder="1" applyAlignment="1">
      <alignment horizontal="center" vertical="center"/>
    </xf>
    <xf numFmtId="169" fontId="41" fillId="43" borderId="24" xfId="0" applyNumberFormat="1" applyFont="1" applyFill="1" applyBorder="1" applyAlignment="1">
      <alignment horizontal="center" vertical="center"/>
    </xf>
    <xf numFmtId="16" fontId="40" fillId="43" borderId="19" xfId="0" applyNumberFormat="1" applyFont="1" applyFill="1" applyBorder="1" applyAlignment="1">
      <alignment horizontal="center" vertical="center"/>
    </xf>
    <xf numFmtId="169" fontId="41" fillId="43" borderId="20" xfId="0" applyNumberFormat="1" applyFont="1" applyFill="1" applyBorder="1" applyAlignment="1">
      <alignment horizontal="center" vertical="center"/>
    </xf>
    <xf numFmtId="167" fontId="41" fillId="43" borderId="20" xfId="0" applyNumberFormat="1" applyFont="1" applyFill="1" applyBorder="1" applyAlignment="1">
      <alignment horizontal="center" vertical="center"/>
    </xf>
    <xf numFmtId="169" fontId="39" fillId="40" borderId="24" xfId="0" applyNumberFormat="1" applyFont="1" applyFill="1" applyBorder="1" applyAlignment="1">
      <alignment horizontal="center" vertical="center"/>
    </xf>
    <xf numFmtId="169" fontId="39" fillId="40" borderId="20" xfId="0" applyNumberFormat="1" applyFont="1" applyFill="1" applyBorder="1" applyAlignment="1">
      <alignment horizontal="center" vertical="center"/>
    </xf>
    <xf numFmtId="0" fontId="25" fillId="0" borderId="0" xfId="0" applyFont="1"/>
    <xf numFmtId="166" fontId="42" fillId="38" borderId="19" xfId="0" applyNumberFormat="1" applyFont="1" applyFill="1" applyBorder="1" applyAlignment="1">
      <alignment horizontal="left" vertical="center" indent="1"/>
    </xf>
    <xf numFmtId="166" fontId="42" fillId="38" borderId="20" xfId="0" quotePrefix="1" applyNumberFormat="1" applyFont="1" applyFill="1" applyBorder="1" applyAlignment="1">
      <alignment horizontal="center" vertical="center"/>
    </xf>
    <xf numFmtId="169" fontId="42" fillId="40" borderId="24" xfId="0" applyNumberFormat="1" applyFont="1" applyFill="1" applyBorder="1" applyAlignment="1">
      <alignment horizontal="center" vertical="center"/>
    </xf>
    <xf numFmtId="16" fontId="42" fillId="40" borderId="19" xfId="0" applyNumberFormat="1" applyFont="1" applyFill="1" applyBorder="1" applyAlignment="1">
      <alignment horizontal="center" vertical="center"/>
    </xf>
    <xf numFmtId="169" fontId="42" fillId="40" borderId="20" xfId="0" applyNumberFormat="1" applyFont="1" applyFill="1" applyBorder="1" applyAlignment="1">
      <alignment horizontal="center" vertical="center"/>
    </xf>
    <xf numFmtId="16" fontId="42" fillId="40" borderId="2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166" fontId="39" fillId="41" borderId="19" xfId="0" applyNumberFormat="1" applyFont="1" applyFill="1" applyBorder="1" applyAlignment="1">
      <alignment horizontal="left" vertical="center" indent="1"/>
    </xf>
    <xf numFmtId="166" fontId="39" fillId="41" borderId="20" xfId="0" quotePrefix="1" applyNumberFormat="1" applyFont="1" applyFill="1" applyBorder="1" applyAlignment="1">
      <alignment horizontal="center" vertical="center"/>
    </xf>
    <xf numFmtId="38" fontId="39" fillId="41" borderId="19" xfId="0" applyNumberFormat="1" applyFont="1" applyFill="1" applyBorder="1" applyAlignment="1">
      <alignment horizontal="left" vertical="center" indent="1"/>
    </xf>
    <xf numFmtId="38" fontId="39" fillId="41" borderId="20" xfId="0" quotePrefix="1" applyNumberFormat="1" applyFont="1" applyFill="1" applyBorder="1" applyAlignment="1">
      <alignment horizontal="center" vertical="center"/>
    </xf>
    <xf numFmtId="0" fontId="31" fillId="42" borderId="0" xfId="0" applyFont="1" applyFill="1" applyBorder="1" applyAlignment="1">
      <alignment horizontal="left" vertical="center"/>
    </xf>
    <xf numFmtId="0" fontId="30" fillId="42" borderId="0" xfId="0" quotePrefix="1" applyNumberFormat="1" applyFont="1" applyFill="1" applyBorder="1" applyAlignment="1">
      <alignment horizontal="center" vertical="center"/>
    </xf>
    <xf numFmtId="0" fontId="30" fillId="42" borderId="0" xfId="0" applyFont="1" applyFill="1" applyBorder="1" applyAlignment="1">
      <alignment horizontal="center" vertical="center"/>
    </xf>
    <xf numFmtId="16" fontId="30" fillId="42" borderId="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39" fillId="0" borderId="19" xfId="0" applyFont="1" applyBorder="1" applyAlignment="1">
      <alignment horizontal="left" vertical="center" indent="1"/>
    </xf>
    <xf numFmtId="0" fontId="39" fillId="35" borderId="32" xfId="0" quotePrefix="1" applyNumberFormat="1" applyFont="1" applyFill="1" applyBorder="1" applyAlignment="1">
      <alignment horizontal="center" vertical="center"/>
    </xf>
    <xf numFmtId="169" fontId="39" fillId="0" borderId="20" xfId="0" applyNumberFormat="1" applyFont="1" applyBorder="1" applyAlignment="1">
      <alignment horizontal="center" vertical="center"/>
    </xf>
    <xf numFmtId="16" fontId="39" fillId="0" borderId="20" xfId="0" applyNumberFormat="1" applyFont="1" applyBorder="1" applyAlignment="1">
      <alignment horizontal="center" vertical="center"/>
    </xf>
    <xf numFmtId="169" fontId="43" fillId="0" borderId="2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1" fillId="35" borderId="28" xfId="0" quotePrefix="1" applyNumberFormat="1" applyFont="1" applyFill="1" applyBorder="1" applyAlignment="1">
      <alignment horizontal="center" vertical="center"/>
    </xf>
    <xf numFmtId="169" fontId="21" fillId="44" borderId="35" xfId="0" applyNumberFormat="1" applyFont="1" applyFill="1" applyBorder="1" applyAlignment="1">
      <alignment horizontal="center" vertical="center"/>
    </xf>
    <xf numFmtId="0" fontId="24" fillId="34" borderId="35" xfId="0" applyFont="1" applyFill="1" applyBorder="1" applyAlignment="1">
      <alignment horizontal="center" vertical="center"/>
    </xf>
    <xf numFmtId="166" fontId="39" fillId="38" borderId="36" xfId="0" applyNumberFormat="1" applyFont="1" applyFill="1" applyBorder="1" applyAlignment="1">
      <alignment horizontal="left" vertical="center" indent="1"/>
    </xf>
    <xf numFmtId="166" fontId="39" fillId="38" borderId="37" xfId="0" quotePrefix="1" applyNumberFormat="1" applyFont="1" applyFill="1" applyBorder="1" applyAlignment="1">
      <alignment horizontal="center" vertical="center"/>
    </xf>
    <xf numFmtId="169" fontId="39" fillId="40" borderId="38" xfId="0" applyNumberFormat="1" applyFont="1" applyFill="1" applyBorder="1" applyAlignment="1">
      <alignment horizontal="center" vertical="center"/>
    </xf>
    <xf numFmtId="16" fontId="39" fillId="40" borderId="36" xfId="0" applyNumberFormat="1" applyFont="1" applyFill="1" applyBorder="1" applyAlignment="1">
      <alignment horizontal="center" vertical="center"/>
    </xf>
    <xf numFmtId="169" fontId="39" fillId="40" borderId="37" xfId="0" applyNumberFormat="1" applyFont="1" applyFill="1" applyBorder="1" applyAlignment="1">
      <alignment horizontal="center" vertical="center"/>
    </xf>
    <xf numFmtId="16" fontId="39" fillId="40" borderId="37" xfId="0" applyNumberFormat="1" applyFont="1" applyFill="1" applyBorder="1" applyAlignment="1">
      <alignment horizontal="center" vertical="center"/>
    </xf>
    <xf numFmtId="0" fontId="25" fillId="0" borderId="0" xfId="0" applyFont="1"/>
    <xf numFmtId="166" fontId="21" fillId="41" borderId="32" xfId="0" applyNumberFormat="1" applyFont="1" applyFill="1" applyBorder="1" applyAlignment="1">
      <alignment horizontal="left" vertical="center" indent="1"/>
    </xf>
    <xf numFmtId="166" fontId="21" fillId="41" borderId="32" xfId="0" quotePrefix="1" applyNumberFormat="1" applyFont="1" applyFill="1" applyBorder="1" applyAlignment="1">
      <alignment horizontal="center" vertical="center"/>
    </xf>
    <xf numFmtId="169" fontId="21" fillId="41" borderId="32" xfId="0" applyNumberFormat="1" applyFont="1" applyFill="1" applyBorder="1" applyAlignment="1">
      <alignment horizontal="center" vertical="center"/>
    </xf>
    <xf numFmtId="167" fontId="21" fillId="41" borderId="32" xfId="0" applyNumberFormat="1" applyFont="1" applyFill="1" applyBorder="1" applyAlignment="1">
      <alignment horizontal="center" vertical="center"/>
    </xf>
    <xf numFmtId="16" fontId="21" fillId="39" borderId="32" xfId="0" applyNumberFormat="1" applyFont="1" applyFill="1" applyBorder="1" applyAlignment="1">
      <alignment horizontal="center" vertical="center"/>
    </xf>
    <xf numFmtId="38" fontId="21" fillId="41" borderId="32" xfId="0" applyNumberFormat="1" applyFont="1" applyFill="1" applyBorder="1" applyAlignment="1">
      <alignment horizontal="left" vertical="center" indent="1"/>
    </xf>
    <xf numFmtId="38" fontId="21" fillId="41" borderId="32" xfId="0" quotePrefix="1" applyNumberFormat="1" applyFont="1" applyFill="1" applyBorder="1" applyAlignment="1">
      <alignment horizontal="center" vertical="center"/>
    </xf>
    <xf numFmtId="16" fontId="21" fillId="41" borderId="32" xfId="0" applyNumberFormat="1" applyFont="1" applyFill="1" applyBorder="1" applyAlignment="1">
      <alignment horizontal="center" vertical="center"/>
    </xf>
    <xf numFmtId="169" fontId="21" fillId="0" borderId="32" xfId="0" applyNumberFormat="1" applyFont="1" applyBorder="1" applyAlignment="1">
      <alignment horizontal="center" vertical="center"/>
    </xf>
    <xf numFmtId="169" fontId="44" fillId="0" borderId="34" xfId="0" applyNumberFormat="1" applyFont="1" applyBorder="1" applyAlignment="1">
      <alignment horizontal="center" vertical="center"/>
    </xf>
    <xf numFmtId="38" fontId="45" fillId="45" borderId="32" xfId="0" applyNumberFormat="1" applyFont="1" applyFill="1" applyBorder="1" applyAlignment="1">
      <alignment horizontal="left" vertical="center" indent="1"/>
    </xf>
    <xf numFmtId="38" fontId="45" fillId="41" borderId="32" xfId="0" quotePrefix="1" applyNumberFormat="1" applyFont="1" applyFill="1" applyBorder="1" applyAlignment="1">
      <alignment horizontal="center" vertical="center"/>
    </xf>
    <xf numFmtId="169" fontId="45" fillId="41" borderId="32" xfId="0" applyNumberFormat="1" applyFont="1" applyFill="1" applyBorder="1" applyAlignment="1">
      <alignment horizontal="center" vertical="center"/>
    </xf>
    <xf numFmtId="16" fontId="45" fillId="41" borderId="32" xfId="0" applyNumberFormat="1" applyFont="1" applyFill="1" applyBorder="1" applyAlignment="1">
      <alignment horizontal="center" vertical="center"/>
    </xf>
    <xf numFmtId="16" fontId="45" fillId="39" borderId="32" xfId="0" applyNumberFormat="1" applyFont="1" applyFill="1" applyBorder="1" applyAlignment="1">
      <alignment horizontal="center" vertical="center"/>
    </xf>
    <xf numFmtId="166" fontId="45" fillId="41" borderId="32" xfId="0" applyNumberFormat="1" applyFont="1" applyFill="1" applyBorder="1" applyAlignment="1">
      <alignment horizontal="left" vertical="center" indent="1"/>
    </xf>
    <xf numFmtId="166" fontId="45" fillId="41" borderId="32" xfId="0" quotePrefix="1" applyNumberFormat="1" applyFont="1" applyFill="1" applyBorder="1" applyAlignment="1">
      <alignment horizontal="center" vertical="center"/>
    </xf>
    <xf numFmtId="167" fontId="45" fillId="41" borderId="32" xfId="0" applyNumberFormat="1" applyFont="1" applyFill="1" applyBorder="1" applyAlignment="1">
      <alignment horizontal="center" vertical="center"/>
    </xf>
    <xf numFmtId="166" fontId="21" fillId="38" borderId="32" xfId="0" applyNumberFormat="1" applyFont="1" applyFill="1" applyBorder="1" applyAlignment="1">
      <alignment horizontal="left" vertical="center" indent="1"/>
    </xf>
    <xf numFmtId="166" fontId="21" fillId="38" borderId="32" xfId="0" quotePrefix="1" applyNumberFormat="1" applyFont="1" applyFill="1" applyBorder="1" applyAlignment="1">
      <alignment horizontal="center" vertical="center"/>
    </xf>
    <xf numFmtId="169" fontId="21" fillId="40" borderId="32" xfId="0" applyNumberFormat="1" applyFont="1" applyFill="1" applyBorder="1" applyAlignment="1">
      <alignment horizontal="center" vertical="center"/>
    </xf>
    <xf numFmtId="16" fontId="21" fillId="40" borderId="32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5" fillId="0" borderId="0" xfId="0" applyFont="1"/>
    <xf numFmtId="169" fontId="46" fillId="37" borderId="20" xfId="0" applyNumberFormat="1" applyFont="1" applyFill="1" applyBorder="1" applyAlignment="1">
      <alignment horizontal="center" vertical="center"/>
    </xf>
    <xf numFmtId="16" fontId="46" fillId="37" borderId="20" xfId="0" applyNumberFormat="1" applyFont="1" applyFill="1" applyBorder="1" applyAlignment="1">
      <alignment horizontal="center" vertical="center"/>
    </xf>
    <xf numFmtId="16" fontId="34" fillId="40" borderId="19" xfId="0" applyNumberFormat="1" applyFont="1" applyFill="1" applyBorder="1" applyAlignment="1">
      <alignment horizontal="left" vertical="center" indent="1"/>
    </xf>
    <xf numFmtId="16" fontId="34" fillId="37" borderId="19" xfId="0" applyNumberFormat="1" applyFont="1" applyFill="1" applyBorder="1" applyAlignment="1">
      <alignment horizontal="left" vertical="center" indent="1"/>
    </xf>
    <xf numFmtId="169" fontId="34" fillId="37" borderId="14" xfId="0" applyNumberFormat="1" applyFont="1" applyFill="1" applyBorder="1" applyAlignment="1">
      <alignment horizontal="center" vertical="center"/>
    </xf>
    <xf numFmtId="16" fontId="34" fillId="37" borderId="32" xfId="0" applyNumberFormat="1" applyFont="1" applyFill="1" applyBorder="1" applyAlignment="1">
      <alignment horizontal="center" vertical="center"/>
    </xf>
    <xf numFmtId="16" fontId="34" fillId="40" borderId="32" xfId="0" applyNumberFormat="1" applyFont="1" applyFill="1" applyBorder="1" applyAlignment="1">
      <alignment horizontal="center" vertical="center"/>
    </xf>
    <xf numFmtId="166" fontId="21" fillId="41" borderId="27" xfId="0" applyNumberFormat="1" applyFont="1" applyFill="1" applyBorder="1" applyAlignment="1">
      <alignment horizontal="left" vertical="center" indent="1"/>
    </xf>
    <xf numFmtId="166" fontId="21" fillId="41" borderId="27" xfId="0" quotePrefix="1" applyNumberFormat="1" applyFont="1" applyFill="1" applyBorder="1" applyAlignment="1">
      <alignment horizontal="center" vertical="center"/>
    </xf>
    <xf numFmtId="169" fontId="21" fillId="41" borderId="27" xfId="0" applyNumberFormat="1" applyFont="1" applyFill="1" applyBorder="1" applyAlignment="1">
      <alignment horizontal="center" vertical="center"/>
    </xf>
    <xf numFmtId="167" fontId="21" fillId="41" borderId="27" xfId="0" applyNumberFormat="1" applyFont="1" applyFill="1" applyBorder="1" applyAlignment="1">
      <alignment horizontal="center" vertical="center"/>
    </xf>
    <xf numFmtId="16" fontId="21" fillId="39" borderId="27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Continuous"/>
    </xf>
    <xf numFmtId="166" fontId="21" fillId="38" borderId="39" xfId="0" applyNumberFormat="1" applyFont="1" applyFill="1" applyBorder="1" applyAlignment="1">
      <alignment horizontal="left" vertical="center" indent="1"/>
    </xf>
    <xf numFmtId="166" fontId="21" fillId="38" borderId="40" xfId="0" quotePrefix="1" applyNumberFormat="1" applyFont="1" applyFill="1" applyBorder="1" applyAlignment="1">
      <alignment horizontal="center" vertical="center"/>
    </xf>
    <xf numFmtId="169" fontId="21" fillId="40" borderId="40" xfId="0" applyNumberFormat="1" applyFont="1" applyFill="1" applyBorder="1" applyAlignment="1">
      <alignment horizontal="center" vertical="center"/>
    </xf>
    <xf numFmtId="16" fontId="21" fillId="40" borderId="40" xfId="0" applyNumberFormat="1" applyFont="1" applyFill="1" applyBorder="1" applyAlignment="1">
      <alignment horizontal="center" vertical="center"/>
    </xf>
    <xf numFmtId="16" fontId="21" fillId="40" borderId="41" xfId="0" applyNumberFormat="1" applyFont="1" applyFill="1" applyBorder="1" applyAlignment="1">
      <alignment horizontal="center" vertical="center"/>
    </xf>
    <xf numFmtId="38" fontId="21" fillId="41" borderId="42" xfId="0" applyNumberFormat="1" applyFont="1" applyFill="1" applyBorder="1" applyAlignment="1">
      <alignment horizontal="left" vertical="center" indent="1"/>
    </xf>
    <xf numFmtId="16" fontId="21" fillId="39" borderId="43" xfId="0" applyNumberFormat="1" applyFont="1" applyFill="1" applyBorder="1" applyAlignment="1">
      <alignment horizontal="center" vertical="center"/>
    </xf>
    <xf numFmtId="166" fontId="21" fillId="38" borderId="44" xfId="0" applyNumberFormat="1" applyFont="1" applyFill="1" applyBorder="1" applyAlignment="1">
      <alignment horizontal="left" vertical="center" indent="1"/>
    </xf>
    <xf numFmtId="166" fontId="21" fillId="38" borderId="45" xfId="0" quotePrefix="1" applyNumberFormat="1" applyFont="1" applyFill="1" applyBorder="1" applyAlignment="1">
      <alignment horizontal="center" vertical="center"/>
    </xf>
    <xf numFmtId="169" fontId="21" fillId="40" borderId="45" xfId="0" applyNumberFormat="1" applyFont="1" applyFill="1" applyBorder="1" applyAlignment="1">
      <alignment horizontal="center" vertical="center"/>
    </xf>
    <xf numFmtId="16" fontId="21" fillId="40" borderId="45" xfId="0" applyNumberFormat="1" applyFont="1" applyFill="1" applyBorder="1" applyAlignment="1">
      <alignment horizontal="center" vertical="center"/>
    </xf>
    <xf numFmtId="16" fontId="21" fillId="40" borderId="46" xfId="0" applyNumberFormat="1" applyFont="1" applyFill="1" applyBorder="1" applyAlignment="1">
      <alignment horizontal="center" vertical="center"/>
    </xf>
    <xf numFmtId="0" fontId="33" fillId="46" borderId="19" xfId="0" applyFont="1" applyFill="1" applyBorder="1" applyAlignment="1">
      <alignment horizontal="left" vertical="center"/>
    </xf>
    <xf numFmtId="0" fontId="33" fillId="46" borderId="14" xfId="0" quotePrefix="1" applyNumberFormat="1" applyFont="1" applyFill="1" applyBorder="1" applyAlignment="1">
      <alignment horizontal="center" vertical="center"/>
    </xf>
    <xf numFmtId="169" fontId="29" fillId="46" borderId="24" xfId="0" applyNumberFormat="1" applyFont="1" applyFill="1" applyBorder="1" applyAlignment="1">
      <alignment horizontal="center" vertical="center"/>
    </xf>
    <xf numFmtId="16" fontId="33" fillId="46" borderId="19" xfId="0" applyNumberFormat="1" applyFont="1" applyFill="1" applyBorder="1" applyAlignment="1">
      <alignment horizontal="center" vertical="center"/>
    </xf>
    <xf numFmtId="169" fontId="29" fillId="46" borderId="20" xfId="0" applyNumberFormat="1" applyFont="1" applyFill="1" applyBorder="1" applyAlignment="1">
      <alignment horizontal="center" vertical="center"/>
    </xf>
    <xf numFmtId="0" fontId="25" fillId="0" borderId="0" xfId="0" applyFont="1"/>
    <xf numFmtId="0" fontId="33" fillId="47" borderId="19" xfId="0" applyFont="1" applyFill="1" applyBorder="1" applyAlignment="1">
      <alignment horizontal="left" vertical="center"/>
    </xf>
    <xf numFmtId="0" fontId="33" fillId="47" borderId="14" xfId="0" quotePrefix="1" applyNumberFormat="1" applyFont="1" applyFill="1" applyBorder="1" applyAlignment="1">
      <alignment horizontal="center" vertical="center"/>
    </xf>
    <xf numFmtId="169" fontId="29" fillId="47" borderId="24" xfId="0" applyNumberFormat="1" applyFont="1" applyFill="1" applyBorder="1" applyAlignment="1">
      <alignment horizontal="center" vertical="center"/>
    </xf>
    <xf numFmtId="16" fontId="33" fillId="47" borderId="19" xfId="0" applyNumberFormat="1" applyFont="1" applyFill="1" applyBorder="1" applyAlignment="1">
      <alignment horizontal="center" vertical="center"/>
    </xf>
    <xf numFmtId="169" fontId="29" fillId="47" borderId="20" xfId="0" applyNumberFormat="1" applyFont="1" applyFill="1" applyBorder="1" applyAlignment="1">
      <alignment horizontal="center" vertical="center"/>
    </xf>
    <xf numFmtId="167" fontId="21" fillId="0" borderId="32" xfId="0" applyNumberFormat="1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left" vertical="center"/>
    </xf>
    <xf numFmtId="0" fontId="33" fillId="0" borderId="14" xfId="0" quotePrefix="1" applyNumberFormat="1" applyFont="1" applyFill="1" applyBorder="1" applyAlignment="1">
      <alignment horizontal="center" vertical="center"/>
    </xf>
    <xf numFmtId="169" fontId="29" fillId="0" borderId="24" xfId="0" applyNumberFormat="1" applyFont="1" applyFill="1" applyBorder="1" applyAlignment="1">
      <alignment horizontal="center" vertical="center"/>
    </xf>
    <xf numFmtId="16" fontId="33" fillId="0" borderId="19" xfId="0" applyNumberFormat="1" applyFont="1" applyFill="1" applyBorder="1" applyAlignment="1">
      <alignment horizontal="center" vertical="center"/>
    </xf>
    <xf numFmtId="0" fontId="24" fillId="42" borderId="0" xfId="0" applyFont="1" applyFill="1" applyBorder="1" applyAlignment="1">
      <alignment horizontal="center" vertical="center"/>
    </xf>
    <xf numFmtId="0" fontId="24" fillId="42" borderId="33" xfId="0" applyFont="1" applyFill="1" applyBorder="1" applyAlignment="1">
      <alignment horizontal="center" vertical="center"/>
    </xf>
    <xf numFmtId="0" fontId="24" fillId="42" borderId="35" xfId="0" applyFont="1" applyFill="1" applyBorder="1" applyAlignment="1">
      <alignment horizontal="center" vertical="center"/>
    </xf>
    <xf numFmtId="0" fontId="16" fillId="0" borderId="32" xfId="0" applyFont="1" applyBorder="1"/>
    <xf numFmtId="0" fontId="16" fillId="0" borderId="32" xfId="0" applyFont="1" applyBorder="1" applyAlignment="1">
      <alignment horizontal="center"/>
    </xf>
    <xf numFmtId="169" fontId="29" fillId="0" borderId="32" xfId="0" applyNumberFormat="1" applyFont="1" applyBorder="1" applyAlignment="1">
      <alignment horizontal="center" vertical="center"/>
    </xf>
    <xf numFmtId="16" fontId="32" fillId="0" borderId="32" xfId="0" applyNumberFormat="1" applyFont="1" applyBorder="1" applyAlignment="1">
      <alignment horizontal="center" vertical="center"/>
    </xf>
    <xf numFmtId="16" fontId="16" fillId="0" borderId="32" xfId="0" applyNumberFormat="1" applyFont="1" applyBorder="1" applyAlignment="1">
      <alignment horizontal="center"/>
    </xf>
    <xf numFmtId="16" fontId="32" fillId="47" borderId="19" xfId="0" applyNumberFormat="1" applyFont="1" applyFill="1" applyBorder="1" applyAlignment="1">
      <alignment horizontal="center" vertical="center"/>
    </xf>
    <xf numFmtId="0" fontId="24" fillId="42" borderId="33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4" fillId="42" borderId="33" xfId="0" applyFont="1" applyFill="1" applyBorder="1" applyAlignment="1">
      <alignment horizontal="center" vertical="center"/>
    </xf>
    <xf numFmtId="0" fontId="24" fillId="42" borderId="33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4" fillId="42" borderId="33" xfId="0" applyFont="1" applyFill="1" applyBorder="1" applyAlignment="1">
      <alignment horizontal="center" vertical="center"/>
    </xf>
    <xf numFmtId="38" fontId="39" fillId="41" borderId="32" xfId="0" applyNumberFormat="1" applyFont="1" applyFill="1" applyBorder="1" applyAlignment="1">
      <alignment horizontal="left" vertical="center" indent="1"/>
    </xf>
    <xf numFmtId="38" fontId="39" fillId="41" borderId="32" xfId="0" quotePrefix="1" applyNumberFormat="1" applyFont="1" applyFill="1" applyBorder="1" applyAlignment="1">
      <alignment horizontal="center" vertical="center"/>
    </xf>
    <xf numFmtId="169" fontId="39" fillId="41" borderId="32" xfId="0" applyNumberFormat="1" applyFont="1" applyFill="1" applyBorder="1" applyAlignment="1">
      <alignment horizontal="center" vertical="center"/>
    </xf>
    <xf numFmtId="167" fontId="39" fillId="41" borderId="32" xfId="0" applyNumberFormat="1" applyFont="1" applyFill="1" applyBorder="1" applyAlignment="1">
      <alignment horizontal="center" vertical="center"/>
    </xf>
    <xf numFmtId="16" fontId="39" fillId="39" borderId="32" xfId="0" applyNumberFormat="1" applyFont="1" applyFill="1" applyBorder="1" applyAlignment="1">
      <alignment horizontal="center" vertical="center"/>
    </xf>
    <xf numFmtId="0" fontId="39" fillId="0" borderId="32" xfId="0" applyFont="1" applyBorder="1"/>
    <xf numFmtId="0" fontId="39" fillId="0" borderId="32" xfId="0" applyFont="1" applyBorder="1" applyAlignment="1">
      <alignment horizontal="center"/>
    </xf>
    <xf numFmtId="169" fontId="39" fillId="0" borderId="32" xfId="0" applyNumberFormat="1" applyFont="1" applyBorder="1" applyAlignment="1">
      <alignment horizontal="center" vertical="center"/>
    </xf>
    <xf numFmtId="16" fontId="39" fillId="0" borderId="32" xfId="0" applyNumberFormat="1" applyFont="1" applyBorder="1" applyAlignment="1">
      <alignment horizontal="center" vertical="center"/>
    </xf>
    <xf numFmtId="169" fontId="39" fillId="0" borderId="20" xfId="0" applyNumberFormat="1" applyFont="1" applyFill="1" applyBorder="1" applyAlignment="1">
      <alignment horizontal="center" vertical="center"/>
    </xf>
    <xf numFmtId="16" fontId="39" fillId="0" borderId="32" xfId="0" applyNumberFormat="1" applyFont="1" applyBorder="1" applyAlignment="1">
      <alignment horizontal="center"/>
    </xf>
    <xf numFmtId="16" fontId="33" fillId="0" borderId="32" xfId="0" applyNumberFormat="1" applyFont="1" applyBorder="1" applyAlignment="1">
      <alignment horizontal="center" vertical="center"/>
    </xf>
    <xf numFmtId="0" fontId="34" fillId="0" borderId="32" xfId="0" applyFont="1" applyBorder="1"/>
    <xf numFmtId="0" fontId="34" fillId="0" borderId="32" xfId="0" applyFont="1" applyBorder="1" applyAlignment="1">
      <alignment horizontal="center"/>
    </xf>
    <xf numFmtId="169" fontId="34" fillId="0" borderId="32" xfId="0" applyNumberFormat="1" applyFont="1" applyBorder="1" applyAlignment="1">
      <alignment horizontal="center" vertical="center"/>
    </xf>
    <xf numFmtId="16" fontId="47" fillId="47" borderId="19" xfId="0" applyNumberFormat="1" applyFont="1" applyFill="1" applyBorder="1" applyAlignment="1">
      <alignment horizontal="center" vertical="center"/>
    </xf>
    <xf numFmtId="16" fontId="34" fillId="0" borderId="32" xfId="0" applyNumberFormat="1" applyFont="1" applyBorder="1" applyAlignment="1">
      <alignment horizontal="center"/>
    </xf>
    <xf numFmtId="16" fontId="47" fillId="0" borderId="19" xfId="0" applyNumberFormat="1" applyFont="1" applyFill="1" applyBorder="1" applyAlignment="1">
      <alignment horizontal="center" vertical="center"/>
    </xf>
    <xf numFmtId="0" fontId="40" fillId="47" borderId="14" xfId="0" quotePrefix="1" applyNumberFormat="1" applyFont="1" applyFill="1" applyBorder="1" applyAlignment="1">
      <alignment horizontal="center" vertical="center"/>
    </xf>
    <xf numFmtId="169" fontId="41" fillId="47" borderId="24" xfId="0" applyNumberFormat="1" applyFont="1" applyFill="1" applyBorder="1" applyAlignment="1">
      <alignment horizontal="center" vertical="center"/>
    </xf>
    <xf numFmtId="16" fontId="40" fillId="47" borderId="19" xfId="0" applyNumberFormat="1" applyFont="1" applyFill="1" applyBorder="1" applyAlignment="1">
      <alignment horizontal="center" vertical="center"/>
    </xf>
    <xf numFmtId="169" fontId="41" fillId="47" borderId="20" xfId="0" applyNumberFormat="1" applyFont="1" applyFill="1" applyBorder="1" applyAlignment="1">
      <alignment horizontal="center" vertical="center"/>
    </xf>
    <xf numFmtId="166" fontId="39" fillId="38" borderId="32" xfId="0" quotePrefix="1" applyNumberFormat="1" applyFont="1" applyFill="1" applyBorder="1" applyAlignment="1">
      <alignment horizontal="center" vertical="center"/>
    </xf>
    <xf numFmtId="169" fontId="39" fillId="40" borderId="32" xfId="0" applyNumberFormat="1" applyFont="1" applyFill="1" applyBorder="1" applyAlignment="1">
      <alignment horizontal="center" vertical="center"/>
    </xf>
    <xf numFmtId="167" fontId="39" fillId="0" borderId="32" xfId="0" applyNumberFormat="1" applyFont="1" applyFill="1" applyBorder="1" applyAlignment="1">
      <alignment horizontal="center" vertical="center"/>
    </xf>
    <xf numFmtId="169" fontId="39" fillId="48" borderId="32" xfId="0" applyNumberFormat="1" applyFont="1" applyFill="1" applyBorder="1" applyAlignment="1">
      <alignment horizontal="center" vertical="center"/>
    </xf>
    <xf numFmtId="16" fontId="39" fillId="48" borderId="32" xfId="0" applyNumberFormat="1" applyFont="1" applyFill="1" applyBorder="1" applyAlignment="1">
      <alignment horizontal="center" vertical="center"/>
    </xf>
    <xf numFmtId="0" fontId="25" fillId="0" borderId="0" xfId="0" applyFont="1"/>
    <xf numFmtId="0" fontId="24" fillId="42" borderId="33" xfId="0" applyFont="1" applyFill="1" applyBorder="1" applyAlignment="1">
      <alignment horizontal="center" vertical="center"/>
    </xf>
    <xf numFmtId="0" fontId="25" fillId="0" borderId="0" xfId="0" applyFont="1"/>
    <xf numFmtId="0" fontId="24" fillId="42" borderId="33" xfId="0" applyFont="1" applyFill="1" applyBorder="1" applyAlignment="1">
      <alignment horizontal="center" vertical="center"/>
    </xf>
    <xf numFmtId="0" fontId="46" fillId="0" borderId="32" xfId="0" applyFont="1" applyBorder="1"/>
    <xf numFmtId="0" fontId="48" fillId="0" borderId="32" xfId="0" applyFont="1" applyBorder="1" applyAlignment="1">
      <alignment horizontal="center"/>
    </xf>
    <xf numFmtId="169" fontId="41" fillId="0" borderId="24" xfId="0" applyNumberFormat="1" applyFont="1" applyFill="1" applyBorder="1" applyAlignment="1">
      <alignment horizontal="center" vertical="center"/>
    </xf>
    <xf numFmtId="16" fontId="40" fillId="0" borderId="19" xfId="0" applyNumberFormat="1" applyFont="1" applyFill="1" applyBorder="1" applyAlignment="1">
      <alignment horizontal="center" vertical="center"/>
    </xf>
    <xf numFmtId="169" fontId="41" fillId="0" borderId="20" xfId="0" applyNumberFormat="1" applyFont="1" applyFill="1" applyBorder="1" applyAlignment="1">
      <alignment horizontal="center" vertical="center"/>
    </xf>
    <xf numFmtId="16" fontId="46" fillId="0" borderId="32" xfId="0" applyNumberFormat="1" applyFont="1" applyBorder="1" applyAlignment="1">
      <alignment horizontal="center"/>
    </xf>
    <xf numFmtId="0" fontId="41" fillId="0" borderId="32" xfId="0" applyFont="1" applyBorder="1"/>
    <xf numFmtId="0" fontId="41" fillId="0" borderId="32" xfId="0" applyFont="1" applyBorder="1" applyAlignment="1">
      <alignment horizontal="center"/>
    </xf>
    <xf numFmtId="169" fontId="41" fillId="0" borderId="32" xfId="0" applyNumberFormat="1" applyFont="1" applyBorder="1" applyAlignment="1">
      <alignment horizontal="center" vertical="center"/>
    </xf>
    <xf numFmtId="16" fontId="49" fillId="0" borderId="19" xfId="0" applyNumberFormat="1" applyFont="1" applyFill="1" applyBorder="1" applyAlignment="1">
      <alignment horizontal="center" vertical="center"/>
    </xf>
    <xf numFmtId="16" fontId="41" fillId="0" borderId="32" xfId="0" applyNumberFormat="1" applyFont="1" applyBorder="1" applyAlignment="1">
      <alignment horizontal="center"/>
    </xf>
    <xf numFmtId="0" fontId="24" fillId="42" borderId="33" xfId="0" applyFont="1" applyFill="1" applyBorder="1" applyAlignment="1">
      <alignment horizontal="center" vertical="center"/>
    </xf>
    <xf numFmtId="0" fontId="25" fillId="0" borderId="0" xfId="0" applyFont="1"/>
    <xf numFmtId="0" fontId="16" fillId="47" borderId="32" xfId="0" applyFont="1" applyFill="1" applyBorder="1" applyAlignment="1">
      <alignment horizontal="center"/>
    </xf>
    <xf numFmtId="16" fontId="34" fillId="47" borderId="32" xfId="0" applyNumberFormat="1" applyFont="1" applyFill="1" applyBorder="1" applyAlignment="1">
      <alignment horizontal="center"/>
    </xf>
    <xf numFmtId="0" fontId="44" fillId="0" borderId="32" xfId="0" applyFont="1" applyBorder="1"/>
    <xf numFmtId="0" fontId="44" fillId="47" borderId="32" xfId="0" applyFont="1" applyFill="1" applyBorder="1"/>
    <xf numFmtId="0" fontId="24" fillId="42" borderId="33" xfId="0" applyFont="1" applyFill="1" applyBorder="1" applyAlignment="1">
      <alignment horizontal="center" vertical="center"/>
    </xf>
    <xf numFmtId="0" fontId="25" fillId="0" borderId="0" xfId="0" applyFont="1"/>
    <xf numFmtId="0" fontId="50" fillId="0" borderId="32" xfId="0" applyFont="1" applyBorder="1" applyAlignment="1">
      <alignment horizontal="center"/>
    </xf>
    <xf numFmtId="0" fontId="24" fillId="42" borderId="33" xfId="0" applyFont="1" applyFill="1" applyBorder="1" applyAlignment="1">
      <alignment horizontal="center" vertical="center"/>
    </xf>
    <xf numFmtId="0" fontId="25" fillId="0" borderId="0" xfId="0" applyFont="1"/>
    <xf numFmtId="169" fontId="34" fillId="40" borderId="32" xfId="0" applyNumberFormat="1" applyFont="1" applyFill="1" applyBorder="1" applyAlignment="1">
      <alignment horizontal="center" vertical="center"/>
    </xf>
    <xf numFmtId="0" fontId="24" fillId="42" borderId="33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4" fillId="42" borderId="33" xfId="0" applyFont="1" applyFill="1" applyBorder="1" applyAlignment="1">
      <alignment horizontal="center" vertical="center"/>
    </xf>
    <xf numFmtId="170" fontId="21" fillId="44" borderId="32" xfId="0" quotePrefix="1" applyNumberFormat="1" applyFont="1" applyFill="1" applyBorder="1" applyAlignment="1">
      <alignment horizontal="center" vertical="center"/>
    </xf>
    <xf numFmtId="166" fontId="39" fillId="41" borderId="32" xfId="0" applyNumberFormat="1" applyFont="1" applyFill="1" applyBorder="1" applyAlignment="1">
      <alignment horizontal="left" vertical="center" indent="1"/>
    </xf>
    <xf numFmtId="166" fontId="39" fillId="41" borderId="32" xfId="0" quotePrefix="1" applyNumberFormat="1" applyFont="1" applyFill="1" applyBorder="1" applyAlignment="1">
      <alignment horizontal="center" vertical="center"/>
    </xf>
    <xf numFmtId="0" fontId="39" fillId="37" borderId="19" xfId="0" applyFont="1" applyFill="1" applyBorder="1" applyAlignment="1">
      <alignment horizontal="left" vertical="center" indent="1"/>
    </xf>
    <xf numFmtId="38" fontId="39" fillId="37" borderId="32" xfId="0" quotePrefix="1" applyNumberFormat="1" applyFont="1" applyFill="1" applyBorder="1" applyAlignment="1">
      <alignment horizontal="center" vertical="center"/>
    </xf>
    <xf numFmtId="169" fontId="39" fillId="37" borderId="20" xfId="0" applyNumberFormat="1" applyFont="1" applyFill="1" applyBorder="1" applyAlignment="1">
      <alignment horizontal="center" vertical="center"/>
    </xf>
    <xf numFmtId="16" fontId="39" fillId="37" borderId="20" xfId="0" applyNumberFormat="1" applyFont="1" applyFill="1" applyBorder="1" applyAlignment="1">
      <alignment horizontal="center" vertical="center"/>
    </xf>
    <xf numFmtId="169" fontId="39" fillId="0" borderId="24" xfId="0" applyNumberFormat="1" applyFont="1" applyFill="1" applyBorder="1" applyAlignment="1">
      <alignment horizontal="center" vertical="center"/>
    </xf>
    <xf numFmtId="16" fontId="39" fillId="0" borderId="19" xfId="0" applyNumberFormat="1" applyFont="1" applyFill="1" applyBorder="1" applyAlignment="1">
      <alignment horizontal="center" vertical="center"/>
    </xf>
    <xf numFmtId="0" fontId="39" fillId="35" borderId="28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25" xfId="0" applyFont="1" applyBorder="1"/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4" borderId="27" xfId="0" applyFont="1" applyFill="1" applyBorder="1" applyAlignment="1">
      <alignment horizontal="center" vertical="center"/>
    </xf>
    <xf numFmtId="0" fontId="24" fillId="34" borderId="33" xfId="0" applyFont="1" applyFill="1" applyBorder="1" applyAlignment="1">
      <alignment horizontal="center" vertical="center"/>
    </xf>
    <xf numFmtId="0" fontId="24" fillId="34" borderId="28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24" fillId="34" borderId="29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33" xfId="0" applyFont="1" applyFill="1" applyBorder="1" applyAlignment="1">
      <alignment horizontal="center" vertical="center"/>
    </xf>
    <xf numFmtId="0" fontId="24" fillId="33" borderId="28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42" borderId="27" xfId="0" applyFont="1" applyFill="1" applyBorder="1" applyAlignment="1">
      <alignment horizontal="center" vertical="center"/>
    </xf>
    <xf numFmtId="0" fontId="24" fillId="42" borderId="33" xfId="0" applyFont="1" applyFill="1" applyBorder="1" applyAlignment="1">
      <alignment horizontal="center" vertical="center"/>
    </xf>
    <xf numFmtId="0" fontId="24" fillId="42" borderId="30" xfId="0" applyFont="1" applyFill="1" applyBorder="1" applyAlignment="1">
      <alignment horizontal="center" vertical="center" wrapText="1"/>
    </xf>
    <xf numFmtId="0" fontId="24" fillId="42" borderId="21" xfId="0" applyFont="1" applyFill="1" applyBorder="1" applyAlignment="1">
      <alignment horizontal="center" vertical="center" wrapText="1"/>
    </xf>
    <xf numFmtId="0" fontId="24" fillId="42" borderId="31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4" fillId="36" borderId="28" xfId="0" applyFont="1" applyFill="1" applyBorder="1" applyAlignment="1">
      <alignment horizontal="center" vertical="center" wrapText="1"/>
    </xf>
    <xf numFmtId="0" fontId="24" fillId="36" borderId="15" xfId="0" applyFont="1" applyFill="1" applyBorder="1" applyAlignment="1">
      <alignment horizontal="center" vertical="center" wrapText="1"/>
    </xf>
    <xf numFmtId="0" fontId="24" fillId="36" borderId="29" xfId="0" applyFont="1" applyFill="1" applyBorder="1" applyAlignment="1">
      <alignment horizontal="center" vertical="center" wrapText="1"/>
    </xf>
    <xf numFmtId="0" fontId="24" fillId="36" borderId="17" xfId="0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center" wrapText="1"/>
    </xf>
    <xf numFmtId="164" fontId="21" fillId="0" borderId="11" xfId="0" applyNumberFormat="1" applyFont="1" applyBorder="1" applyAlignment="1">
      <alignment horizontal="center"/>
    </xf>
    <xf numFmtId="0" fontId="24" fillId="42" borderId="16" xfId="0" applyFont="1" applyFill="1" applyBorder="1" applyAlignment="1">
      <alignment horizontal="center" vertical="center"/>
    </xf>
    <xf numFmtId="0" fontId="24" fillId="34" borderId="16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CCFF"/>
      <color rgb="FFFFFF99"/>
      <color rgb="FFF2DCDB"/>
      <color rgb="FFFFCCFF"/>
      <color rgb="FFFF99CC"/>
      <color rgb="FF7AF8BF"/>
      <color rgb="FF66FF66"/>
      <color rgb="FFEDF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dec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MA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ma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FEB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feb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JA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JA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DEC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DEC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NOV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NOV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OC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OC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SEP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SEP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AUG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AUG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JUL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JUL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JU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JU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NOV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MA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MA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AP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AP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MA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MA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feb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feb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JA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JA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OC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Oc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SEP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Sep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AUG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AUG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JUL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JUL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JU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JU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MA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MA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2AP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2AP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877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44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277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56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687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44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277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56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687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44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277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56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687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44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8705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56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115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41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53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59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877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877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877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877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877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877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877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277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1687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61975"/>
          <a:ext cx="1210204" cy="965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tabSelected="1"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44896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/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691</v>
      </c>
      <c r="C10" s="90">
        <f t="shared" ref="C10:C19" si="0">D10</f>
        <v>44893</v>
      </c>
      <c r="D10" s="57">
        <v>44893</v>
      </c>
      <c r="E10" s="112">
        <f>F10</f>
        <v>44895</v>
      </c>
      <c r="F10" s="56">
        <f>D10+2</f>
        <v>44895</v>
      </c>
      <c r="I10" s="28"/>
      <c r="J10" s="29"/>
      <c r="K10" s="30"/>
    </row>
    <row r="11" spans="1:11" ht="15" customHeight="1" x14ac:dyDescent="0.25">
      <c r="A11" s="92" t="s">
        <v>49</v>
      </c>
      <c r="B11" s="93" t="s">
        <v>43</v>
      </c>
      <c r="C11" s="148">
        <f t="shared" si="0"/>
        <v>44896</v>
      </c>
      <c r="D11" s="94">
        <f>D10+3</f>
        <v>44896</v>
      </c>
      <c r="E11" s="108">
        <f t="shared" ref="E11:E19" si="1">F11</f>
        <v>44898</v>
      </c>
      <c r="F11" s="95">
        <f t="shared" ref="F11:F19" si="2">D11+2</f>
        <v>44898</v>
      </c>
      <c r="I11" s="28"/>
      <c r="J11" s="29"/>
      <c r="K11" s="30"/>
    </row>
    <row r="12" spans="1:11" ht="15" customHeight="1" x14ac:dyDescent="0.25">
      <c r="A12" s="55" t="s">
        <v>26</v>
      </c>
      <c r="B12" s="147">
        <v>692</v>
      </c>
      <c r="C12" s="165">
        <f t="shared" si="0"/>
        <v>44900</v>
      </c>
      <c r="D12" s="56">
        <f>D10+7</f>
        <v>44900</v>
      </c>
      <c r="E12" s="109">
        <f t="shared" si="1"/>
        <v>44902</v>
      </c>
      <c r="F12" s="56">
        <f t="shared" si="2"/>
        <v>44902</v>
      </c>
      <c r="I12" s="31"/>
      <c r="J12" s="29"/>
      <c r="K12" s="30"/>
    </row>
    <row r="13" spans="1:11" ht="15" customHeight="1" x14ac:dyDescent="0.25">
      <c r="A13" s="92" t="s">
        <v>25</v>
      </c>
      <c r="B13" s="298">
        <v>603</v>
      </c>
      <c r="C13" s="91">
        <f t="shared" si="0"/>
        <v>44903</v>
      </c>
      <c r="D13" s="95">
        <f>D11+7</f>
        <v>44903</v>
      </c>
      <c r="E13" s="104">
        <f t="shared" si="1"/>
        <v>44905</v>
      </c>
      <c r="F13" s="95">
        <f t="shared" si="2"/>
        <v>44905</v>
      </c>
      <c r="I13" s="31"/>
      <c r="J13" s="29"/>
      <c r="K13" s="30"/>
    </row>
    <row r="14" spans="1:11" ht="12.75" customHeight="1" x14ac:dyDescent="0.25">
      <c r="A14" s="55" t="s">
        <v>25</v>
      </c>
      <c r="B14" s="147">
        <v>603</v>
      </c>
      <c r="C14" s="90">
        <f t="shared" si="0"/>
        <v>44907</v>
      </c>
      <c r="D14" s="56">
        <f>D12+7</f>
        <v>44907</v>
      </c>
      <c r="E14" s="109">
        <f t="shared" si="1"/>
        <v>44909</v>
      </c>
      <c r="F14" s="56">
        <f t="shared" si="2"/>
        <v>44909</v>
      </c>
      <c r="I14" s="31"/>
      <c r="J14" s="29"/>
      <c r="K14" s="30"/>
    </row>
    <row r="15" spans="1:11" ht="15" customHeight="1" x14ac:dyDescent="0.25">
      <c r="A15" s="92" t="s">
        <v>25</v>
      </c>
      <c r="B15" s="298">
        <f t="shared" ref="B13:B19" si="3">B13+1</f>
        <v>604</v>
      </c>
      <c r="C15" s="91">
        <f t="shared" si="0"/>
        <v>44910</v>
      </c>
      <c r="D15" s="95">
        <f>D13+7</f>
        <v>44910</v>
      </c>
      <c r="E15" s="104">
        <f t="shared" si="1"/>
        <v>44912</v>
      </c>
      <c r="F15" s="95">
        <f t="shared" si="2"/>
        <v>44912</v>
      </c>
      <c r="I15" s="31"/>
      <c r="J15" s="29"/>
      <c r="K15" s="30"/>
    </row>
    <row r="16" spans="1:11" ht="15" customHeight="1" x14ac:dyDescent="0.25">
      <c r="A16" s="55" t="s">
        <v>25</v>
      </c>
      <c r="B16" s="147">
        <f>B14+1</f>
        <v>604</v>
      </c>
      <c r="C16" s="90">
        <f t="shared" si="0"/>
        <v>44914</v>
      </c>
      <c r="D16" s="56">
        <f>D14+7</f>
        <v>44914</v>
      </c>
      <c r="E16" s="109">
        <f t="shared" si="1"/>
        <v>44916</v>
      </c>
      <c r="F16" s="56">
        <f t="shared" si="2"/>
        <v>44916</v>
      </c>
      <c r="I16" s="31"/>
      <c r="J16" s="29"/>
      <c r="K16" s="30"/>
    </row>
    <row r="17" spans="1:11" ht="15" customHeight="1" x14ac:dyDescent="0.25">
      <c r="A17" s="92" t="s">
        <v>25</v>
      </c>
      <c r="B17" s="298">
        <f t="shared" si="3"/>
        <v>605</v>
      </c>
      <c r="C17" s="91">
        <f t="shared" si="0"/>
        <v>44916</v>
      </c>
      <c r="D17" s="95">
        <f>D15+6</f>
        <v>44916</v>
      </c>
      <c r="E17" s="108">
        <f t="shared" si="1"/>
        <v>44919</v>
      </c>
      <c r="F17" s="95">
        <f>D17+3</f>
        <v>44919</v>
      </c>
      <c r="I17" s="31"/>
      <c r="J17" s="29"/>
      <c r="K17" s="30"/>
    </row>
    <row r="18" spans="1:11" ht="15" customHeight="1" x14ac:dyDescent="0.25">
      <c r="A18" s="140" t="s">
        <v>50</v>
      </c>
      <c r="B18" s="307" t="s">
        <v>34</v>
      </c>
      <c r="C18" s="142">
        <f t="shared" si="0"/>
        <v>44921</v>
      </c>
      <c r="D18" s="143">
        <f>D16+7</f>
        <v>44921</v>
      </c>
      <c r="E18" s="144">
        <f t="shared" si="1"/>
        <v>44923</v>
      </c>
      <c r="F18" s="143">
        <f t="shared" si="2"/>
        <v>44923</v>
      </c>
      <c r="I18" s="31"/>
      <c r="J18" s="29"/>
      <c r="K18" s="30"/>
    </row>
    <row r="19" spans="1:11" ht="15" customHeight="1" x14ac:dyDescent="0.25">
      <c r="A19" s="92" t="s">
        <v>25</v>
      </c>
      <c r="B19" s="298">
        <f t="shared" si="3"/>
        <v>606</v>
      </c>
      <c r="C19" s="91">
        <f t="shared" si="0"/>
        <v>44923</v>
      </c>
      <c r="D19" s="95">
        <f>D17+7</f>
        <v>44923</v>
      </c>
      <c r="E19" s="104">
        <f t="shared" si="1"/>
        <v>44925</v>
      </c>
      <c r="F19" s="95">
        <f t="shared" si="2"/>
        <v>44925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96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97" t="s">
        <v>7</v>
      </c>
      <c r="E31" s="225" t="s">
        <v>6</v>
      </c>
      <c r="F31" s="225" t="s">
        <v>7</v>
      </c>
    </row>
    <row r="32" spans="1:11" ht="15" customHeight="1" x14ac:dyDescent="0.25">
      <c r="A32" s="252" t="s">
        <v>33</v>
      </c>
      <c r="B32" s="253" t="s">
        <v>34</v>
      </c>
      <c r="C32" s="254">
        <f t="shared" ref="C32:C40" si="4">D32</f>
        <v>44894</v>
      </c>
      <c r="D32" s="257">
        <v>44894</v>
      </c>
      <c r="E32" s="105">
        <f t="shared" ref="E32:E40" si="5">F32</f>
        <v>44898</v>
      </c>
      <c r="F32" s="256">
        <f>D32+4</f>
        <v>44898</v>
      </c>
    </row>
    <row r="33" spans="1:6" ht="15" customHeight="1" x14ac:dyDescent="0.25">
      <c r="A33" s="213" t="s">
        <v>25</v>
      </c>
      <c r="B33" s="214">
        <v>602</v>
      </c>
      <c r="C33" s="215">
        <f t="shared" si="4"/>
        <v>44896</v>
      </c>
      <c r="D33" s="216">
        <f>D32+2</f>
        <v>44896</v>
      </c>
      <c r="E33" s="217">
        <f t="shared" si="5"/>
        <v>44899</v>
      </c>
      <c r="F33" s="216">
        <f>D33+3</f>
        <v>44899</v>
      </c>
    </row>
    <row r="34" spans="1:6" ht="15" customHeight="1" x14ac:dyDescent="0.25">
      <c r="A34" s="252" t="s">
        <v>33</v>
      </c>
      <c r="B34" s="227" t="s">
        <v>34</v>
      </c>
      <c r="C34" s="228">
        <f t="shared" si="4"/>
        <v>44901</v>
      </c>
      <c r="D34" s="251">
        <f t="shared" ref="D34:D39" si="6">D32+7</f>
        <v>44901</v>
      </c>
      <c r="E34" s="111">
        <f t="shared" si="5"/>
        <v>44905</v>
      </c>
      <c r="F34" s="256">
        <f>D34+4</f>
        <v>44905</v>
      </c>
    </row>
    <row r="35" spans="1:6" ht="15" customHeight="1" x14ac:dyDescent="0.25">
      <c r="A35" s="213" t="s">
        <v>29</v>
      </c>
      <c r="B35" s="214">
        <v>213</v>
      </c>
      <c r="C35" s="215">
        <f t="shared" si="4"/>
        <v>44903</v>
      </c>
      <c r="D35" s="216">
        <f t="shared" si="6"/>
        <v>44903</v>
      </c>
      <c r="E35" s="217">
        <f t="shared" si="5"/>
        <v>44906</v>
      </c>
      <c r="F35" s="216">
        <f>D35+3</f>
        <v>44906</v>
      </c>
    </row>
    <row r="36" spans="1:6" ht="15" customHeight="1" x14ac:dyDescent="0.25">
      <c r="A36" s="252" t="s">
        <v>33</v>
      </c>
      <c r="B36" s="227" t="s">
        <v>34</v>
      </c>
      <c r="C36" s="228">
        <f t="shared" si="4"/>
        <v>44908</v>
      </c>
      <c r="D36" s="251">
        <f t="shared" si="6"/>
        <v>44908</v>
      </c>
      <c r="E36" s="111">
        <f t="shared" si="5"/>
        <v>44912</v>
      </c>
      <c r="F36" s="256">
        <f>D36+4</f>
        <v>44912</v>
      </c>
    </row>
    <row r="37" spans="1:6" ht="15" customHeight="1" x14ac:dyDescent="0.25">
      <c r="A37" s="213" t="s">
        <v>51</v>
      </c>
      <c r="B37" s="214" t="s">
        <v>47</v>
      </c>
      <c r="C37" s="215">
        <f t="shared" si="4"/>
        <v>44910</v>
      </c>
      <c r="D37" s="216">
        <f t="shared" si="6"/>
        <v>44910</v>
      </c>
      <c r="E37" s="217">
        <f t="shared" si="5"/>
        <v>44913</v>
      </c>
      <c r="F37" s="216">
        <f>D37+3</f>
        <v>44913</v>
      </c>
    </row>
    <row r="38" spans="1:6" ht="15" customHeight="1" x14ac:dyDescent="0.25">
      <c r="A38" s="252" t="s">
        <v>33</v>
      </c>
      <c r="B38" s="227" t="s">
        <v>34</v>
      </c>
      <c r="C38" s="221">
        <f t="shared" si="4"/>
        <v>44915</v>
      </c>
      <c r="D38" s="222">
        <f t="shared" si="6"/>
        <v>44915</v>
      </c>
      <c r="E38" s="111">
        <f t="shared" si="5"/>
        <v>44919</v>
      </c>
      <c r="F38" s="256">
        <f>D38+4</f>
        <v>44919</v>
      </c>
    </row>
    <row r="39" spans="1:6" ht="15" customHeight="1" x14ac:dyDescent="0.25">
      <c r="A39" s="213" t="s">
        <v>29</v>
      </c>
      <c r="B39" s="214">
        <v>214</v>
      </c>
      <c r="C39" s="215">
        <f t="shared" si="4"/>
        <v>44917</v>
      </c>
      <c r="D39" s="216">
        <f t="shared" si="6"/>
        <v>44917</v>
      </c>
      <c r="E39" s="217">
        <f t="shared" si="5"/>
        <v>44922</v>
      </c>
      <c r="F39" s="216">
        <f>D39+5</f>
        <v>44922</v>
      </c>
    </row>
    <row r="40" spans="1:6" ht="15" customHeight="1" x14ac:dyDescent="0.25">
      <c r="A40" s="252" t="s">
        <v>26</v>
      </c>
      <c r="B40" s="227">
        <v>695</v>
      </c>
      <c r="C40" s="221">
        <f t="shared" si="4"/>
        <v>44922</v>
      </c>
      <c r="D40" s="222">
        <f t="shared" ref="D40" si="7">D38+7</f>
        <v>44922</v>
      </c>
      <c r="E40" s="111">
        <f t="shared" si="5"/>
        <v>44926</v>
      </c>
      <c r="F40" s="256">
        <f>D40+4</f>
        <v>44926</v>
      </c>
    </row>
    <row r="41" spans="1:6" ht="15" customHeight="1" x14ac:dyDescent="0.25">
      <c r="A41" s="213" t="s">
        <v>22</v>
      </c>
      <c r="B41" s="214">
        <v>516</v>
      </c>
      <c r="C41" s="215">
        <f t="shared" ref="C41" si="8">D41</f>
        <v>44924</v>
      </c>
      <c r="D41" s="216">
        <f>D39+7</f>
        <v>44924</v>
      </c>
      <c r="E41" s="217">
        <f t="shared" ref="E41" si="9">F41</f>
        <v>44929</v>
      </c>
      <c r="F41" s="216">
        <f>D41+5</f>
        <v>44929</v>
      </c>
    </row>
    <row r="42" spans="1:6" ht="15" customHeight="1" x14ac:dyDescent="0.25">
      <c r="A42" s="309" t="s">
        <v>17</v>
      </c>
      <c r="B42" s="309"/>
      <c r="C42" s="309"/>
      <c r="D42" s="309"/>
      <c r="E42" s="309"/>
      <c r="F42" s="2"/>
    </row>
    <row r="43" spans="1:6" ht="15" customHeight="1" x14ac:dyDescent="0.25">
      <c r="A43" s="308" t="s">
        <v>14</v>
      </c>
      <c r="B43" s="308"/>
      <c r="C43" s="308"/>
      <c r="D43" s="308"/>
      <c r="E43" s="308"/>
      <c r="F43" s="2"/>
    </row>
    <row r="44" spans="1:6" x14ac:dyDescent="0.25">
      <c r="A44" s="68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310"/>
    </row>
    <row r="47" spans="1:6" ht="18.75" customHeight="1" x14ac:dyDescent="0.25">
      <c r="A47" s="312" t="s">
        <v>0</v>
      </c>
      <c r="B47" s="313"/>
      <c r="C47" s="314" t="s">
        <v>10</v>
      </c>
      <c r="D47" s="315"/>
      <c r="E47" s="11"/>
      <c r="F47" s="311"/>
    </row>
    <row r="48" spans="1:6" ht="15" customHeight="1" x14ac:dyDescent="0.25">
      <c r="A48" s="322" t="s">
        <v>2</v>
      </c>
      <c r="B48" s="322" t="s">
        <v>3</v>
      </c>
      <c r="C48" s="325" t="s">
        <v>4</v>
      </c>
      <c r="D48" s="326"/>
      <c r="E48" s="327" t="s">
        <v>11</v>
      </c>
      <c r="F48" s="328"/>
    </row>
    <row r="49" spans="1:6" ht="15" customHeight="1" thickBot="1" x14ac:dyDescent="0.3">
      <c r="A49" s="323"/>
      <c r="B49" s="32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41" t="s">
        <v>22</v>
      </c>
      <c r="B50" s="42">
        <v>511</v>
      </c>
      <c r="C50" s="97">
        <f t="shared" ref="C50:C55" si="10">D50</f>
        <v>44894</v>
      </c>
      <c r="D50" s="43">
        <v>44894</v>
      </c>
      <c r="E50" s="105">
        <f t="shared" ref="E50:E55" si="11">F50</f>
        <v>44896</v>
      </c>
      <c r="F50" s="44">
        <f>D50+2</f>
        <v>44896</v>
      </c>
    </row>
    <row r="51" spans="1:6" ht="15" customHeight="1" x14ac:dyDescent="0.25">
      <c r="A51" s="69" t="s">
        <v>22</v>
      </c>
      <c r="B51" s="45">
        <v>512</v>
      </c>
      <c r="C51" s="98">
        <f t="shared" si="10"/>
        <v>44899</v>
      </c>
      <c r="D51" s="70">
        <v>44899</v>
      </c>
      <c r="E51" s="98">
        <f t="shared" si="11"/>
        <v>44901</v>
      </c>
      <c r="F51" s="70">
        <f t="shared" ref="F51:F55" si="12">D51+2</f>
        <v>44901</v>
      </c>
    </row>
    <row r="52" spans="1:6" ht="15" customHeight="1" x14ac:dyDescent="0.25">
      <c r="A52" s="41" t="s">
        <v>22</v>
      </c>
      <c r="B52" s="71">
        <v>513</v>
      </c>
      <c r="C52" s="97">
        <f t="shared" si="10"/>
        <v>44904</v>
      </c>
      <c r="D52" s="73">
        <v>44904</v>
      </c>
      <c r="E52" s="105">
        <f t="shared" si="11"/>
        <v>44906</v>
      </c>
      <c r="F52" s="44">
        <f t="shared" si="12"/>
        <v>44906</v>
      </c>
    </row>
    <row r="53" spans="1:6" ht="15" customHeight="1" x14ac:dyDescent="0.25">
      <c r="A53" s="69" t="s">
        <v>22</v>
      </c>
      <c r="B53" s="45">
        <v>514</v>
      </c>
      <c r="C53" s="98">
        <f t="shared" si="10"/>
        <v>44911</v>
      </c>
      <c r="D53" s="70">
        <f>D52+7</f>
        <v>44911</v>
      </c>
      <c r="E53" s="98">
        <f t="shared" si="11"/>
        <v>44913</v>
      </c>
      <c r="F53" s="70">
        <f t="shared" si="12"/>
        <v>44913</v>
      </c>
    </row>
    <row r="54" spans="1:6" ht="12.75" customHeight="1" x14ac:dyDescent="0.25">
      <c r="A54" s="72" t="s">
        <v>22</v>
      </c>
      <c r="B54" s="71">
        <v>515</v>
      </c>
      <c r="C54" s="97">
        <f t="shared" si="10"/>
        <v>44917</v>
      </c>
      <c r="D54" s="188">
        <f>D53+6</f>
        <v>44917</v>
      </c>
      <c r="E54" s="105">
        <f t="shared" si="11"/>
        <v>44919</v>
      </c>
      <c r="F54" s="44">
        <f t="shared" si="12"/>
        <v>44919</v>
      </c>
    </row>
    <row r="55" spans="1:6" ht="15" customHeight="1" x14ac:dyDescent="0.25">
      <c r="A55" s="69" t="s">
        <v>22</v>
      </c>
      <c r="B55" s="45">
        <v>516</v>
      </c>
      <c r="C55" s="98">
        <f t="shared" si="10"/>
        <v>44924</v>
      </c>
      <c r="D55" s="70">
        <f>D54+7</f>
        <v>44924</v>
      </c>
      <c r="E55" s="98">
        <f t="shared" si="11"/>
        <v>44928</v>
      </c>
      <c r="F55" s="70">
        <f>D55+4</f>
        <v>44928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296"/>
      <c r="C58" s="296"/>
      <c r="D58" s="296"/>
      <c r="E58" s="296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x14ac:dyDescent="0.25">
      <c r="A62" s="317"/>
      <c r="B62" s="317"/>
      <c r="C62" s="149" t="s">
        <v>6</v>
      </c>
      <c r="D62" s="149" t="s">
        <v>7</v>
      </c>
      <c r="E62" s="149" t="s">
        <v>6</v>
      </c>
      <c r="F62" s="149" t="s">
        <v>7</v>
      </c>
    </row>
    <row r="63" spans="1:6" ht="15" customHeight="1" x14ac:dyDescent="0.25">
      <c r="A63" s="175" t="str">
        <f>A10</f>
        <v>Caribe Navigator</v>
      </c>
      <c r="B63" s="176">
        <f>B10</f>
        <v>691</v>
      </c>
      <c r="C63" s="177">
        <f>D63</f>
        <v>44893</v>
      </c>
      <c r="D63" s="178">
        <f>D10</f>
        <v>44893</v>
      </c>
      <c r="E63" s="177">
        <f>F63</f>
        <v>44897</v>
      </c>
      <c r="F63" s="178">
        <f>D63+4</f>
        <v>44897</v>
      </c>
    </row>
    <row r="64" spans="1:6" ht="15" customHeight="1" x14ac:dyDescent="0.25">
      <c r="A64" s="157" t="str">
        <f>A12</f>
        <v>Caribe Navigator</v>
      </c>
      <c r="B64" s="158">
        <f>B12</f>
        <v>692</v>
      </c>
      <c r="C64" s="159">
        <f t="shared" ref="C64:C67" si="13">D64</f>
        <v>44900</v>
      </c>
      <c r="D64" s="160">
        <f>D12</f>
        <v>44900</v>
      </c>
      <c r="E64" s="159">
        <f t="shared" ref="E64:E67" si="14">F64</f>
        <v>44904</v>
      </c>
      <c r="F64" s="161">
        <f t="shared" ref="F64:F66" si="15">D64+4</f>
        <v>44904</v>
      </c>
    </row>
    <row r="65" spans="1:7" ht="15" customHeight="1" x14ac:dyDescent="0.25">
      <c r="A65" s="175" t="str">
        <f>A12</f>
        <v>Caribe Navigator</v>
      </c>
      <c r="B65" s="176">
        <v>693</v>
      </c>
      <c r="C65" s="177">
        <f t="shared" si="13"/>
        <v>44907</v>
      </c>
      <c r="D65" s="218">
        <f>D64+7</f>
        <v>44907</v>
      </c>
      <c r="E65" s="177">
        <f t="shared" si="14"/>
        <v>44911</v>
      </c>
      <c r="F65" s="178">
        <f t="shared" si="15"/>
        <v>44911</v>
      </c>
    </row>
    <row r="66" spans="1:7" ht="15" customHeight="1" x14ac:dyDescent="0.25">
      <c r="A66" s="157" t="str">
        <f>A14</f>
        <v>Caribe Legend</v>
      </c>
      <c r="B66" s="163">
        <v>694</v>
      </c>
      <c r="C66" s="159">
        <f t="shared" si="13"/>
        <v>44914</v>
      </c>
      <c r="D66" s="160">
        <f>D65+7</f>
        <v>44914</v>
      </c>
      <c r="E66" s="159">
        <f t="shared" si="14"/>
        <v>44918</v>
      </c>
      <c r="F66" s="161">
        <f t="shared" si="15"/>
        <v>44918</v>
      </c>
    </row>
    <row r="67" spans="1:7" ht="15" customHeight="1" x14ac:dyDescent="0.25">
      <c r="A67" s="175" t="str">
        <f>A40</f>
        <v>Caribe Navigator</v>
      </c>
      <c r="B67" s="176">
        <f>B40</f>
        <v>695</v>
      </c>
      <c r="C67" s="177">
        <f t="shared" si="13"/>
        <v>44922</v>
      </c>
      <c r="D67" s="218">
        <f>D40</f>
        <v>44922</v>
      </c>
      <c r="E67" s="177">
        <f t="shared" si="14"/>
        <v>44925</v>
      </c>
      <c r="F67" s="178">
        <f>D67+3</f>
        <v>44925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/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44621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652</v>
      </c>
      <c r="C10" s="90">
        <f t="shared" ref="C10:C19" si="0">D10</f>
        <v>44620</v>
      </c>
      <c r="D10" s="57">
        <v>44620</v>
      </c>
      <c r="E10" s="112">
        <f>F10</f>
        <v>44622</v>
      </c>
      <c r="F10" s="56">
        <f>D10+2</f>
        <v>44622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563</v>
      </c>
      <c r="C11" s="148">
        <f t="shared" si="0"/>
        <v>44623</v>
      </c>
      <c r="D11" s="94">
        <f>D10+3</f>
        <v>44623</v>
      </c>
      <c r="E11" s="108">
        <f t="shared" ref="E11:E19" si="1">F11</f>
        <v>44625</v>
      </c>
      <c r="F11" s="95">
        <f t="shared" ref="F11:F19" si="2">D11+2</f>
        <v>44625</v>
      </c>
      <c r="I11" s="28"/>
      <c r="J11" s="29"/>
      <c r="K11" s="30"/>
    </row>
    <row r="12" spans="1:11" ht="15" customHeight="1" x14ac:dyDescent="0.25">
      <c r="A12" s="55" t="s">
        <v>26</v>
      </c>
      <c r="B12" s="147">
        <f t="shared" ref="B12:B19" si="3">B10+1</f>
        <v>653</v>
      </c>
      <c r="C12" s="165">
        <f t="shared" si="0"/>
        <v>44627</v>
      </c>
      <c r="D12" s="56">
        <f>D10+7</f>
        <v>44627</v>
      </c>
      <c r="E12" s="109">
        <f t="shared" si="1"/>
        <v>44629</v>
      </c>
      <c r="F12" s="56">
        <f t="shared" si="2"/>
        <v>44629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564</v>
      </c>
      <c r="C13" s="91">
        <f t="shared" si="0"/>
        <v>44630</v>
      </c>
      <c r="D13" s="95">
        <f t="shared" ref="D13:D19" si="4">D11+7</f>
        <v>44630</v>
      </c>
      <c r="E13" s="104">
        <f t="shared" si="1"/>
        <v>44632</v>
      </c>
      <c r="F13" s="95">
        <f t="shared" si="2"/>
        <v>44632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 t="shared" si="3"/>
        <v>654</v>
      </c>
      <c r="C14" s="90">
        <f t="shared" si="0"/>
        <v>44634</v>
      </c>
      <c r="D14" s="56">
        <f>D12+7</f>
        <v>44634</v>
      </c>
      <c r="E14" s="109">
        <f t="shared" si="1"/>
        <v>44636</v>
      </c>
      <c r="F14" s="56">
        <f t="shared" si="2"/>
        <v>44636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565</v>
      </c>
      <c r="C15" s="91">
        <f t="shared" si="0"/>
        <v>44637</v>
      </c>
      <c r="D15" s="95">
        <f t="shared" si="4"/>
        <v>44637</v>
      </c>
      <c r="E15" s="104">
        <f t="shared" si="1"/>
        <v>44639</v>
      </c>
      <c r="F15" s="95">
        <f t="shared" si="2"/>
        <v>44639</v>
      </c>
      <c r="I15" s="31"/>
      <c r="J15" s="29"/>
      <c r="K15" s="30"/>
    </row>
    <row r="16" spans="1:11" ht="15" customHeight="1" x14ac:dyDescent="0.25">
      <c r="A16" s="55" t="s">
        <v>26</v>
      </c>
      <c r="B16" s="147">
        <f t="shared" si="3"/>
        <v>655</v>
      </c>
      <c r="C16" s="90">
        <f t="shared" si="0"/>
        <v>44641</v>
      </c>
      <c r="D16" s="56">
        <f>D14+7</f>
        <v>44641</v>
      </c>
      <c r="E16" s="109">
        <f t="shared" si="1"/>
        <v>44643</v>
      </c>
      <c r="F16" s="56">
        <f t="shared" si="2"/>
        <v>44643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566</v>
      </c>
      <c r="C17" s="91">
        <f t="shared" si="0"/>
        <v>44644</v>
      </c>
      <c r="D17" s="95">
        <f t="shared" si="4"/>
        <v>44644</v>
      </c>
      <c r="E17" s="108">
        <f t="shared" si="1"/>
        <v>44646</v>
      </c>
      <c r="F17" s="95">
        <f t="shared" si="2"/>
        <v>44646</v>
      </c>
      <c r="I17" s="31"/>
      <c r="J17" s="29"/>
      <c r="K17" s="30"/>
    </row>
    <row r="18" spans="1:11" ht="15" customHeight="1" x14ac:dyDescent="0.25">
      <c r="A18" s="55" t="s">
        <v>26</v>
      </c>
      <c r="B18" s="147">
        <f t="shared" si="3"/>
        <v>656</v>
      </c>
      <c r="C18" s="90">
        <f t="shared" si="0"/>
        <v>44648</v>
      </c>
      <c r="D18" s="56">
        <f>D16+7</f>
        <v>44648</v>
      </c>
      <c r="E18" s="109">
        <f t="shared" si="1"/>
        <v>44650</v>
      </c>
      <c r="F18" s="56">
        <f t="shared" si="2"/>
        <v>44650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567</v>
      </c>
      <c r="C19" s="91">
        <f t="shared" si="0"/>
        <v>44651</v>
      </c>
      <c r="D19" s="95">
        <f t="shared" si="4"/>
        <v>44651</v>
      </c>
      <c r="E19" s="104">
        <f t="shared" si="1"/>
        <v>44653</v>
      </c>
      <c r="F19" s="95">
        <f t="shared" si="2"/>
        <v>44653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37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36" t="s">
        <v>7</v>
      </c>
      <c r="E31" s="225" t="s">
        <v>6</v>
      </c>
      <c r="F31" s="225" t="s">
        <v>7</v>
      </c>
    </row>
    <row r="32" spans="1:11" ht="15" customHeight="1" x14ac:dyDescent="0.25">
      <c r="A32" s="252" t="s">
        <v>23</v>
      </c>
      <c r="B32" s="253">
        <v>642</v>
      </c>
      <c r="C32" s="254">
        <f t="shared" ref="C32:C39" si="5">D32</f>
        <v>44623</v>
      </c>
      <c r="D32" s="255">
        <f>D11</f>
        <v>44623</v>
      </c>
      <c r="E32" s="105">
        <f t="shared" ref="E32:E39" si="6">F32</f>
        <v>44626</v>
      </c>
      <c r="F32" s="256">
        <f>D32+3</f>
        <v>44626</v>
      </c>
    </row>
    <row r="33" spans="1:6" ht="15" customHeight="1" x14ac:dyDescent="0.25">
      <c r="A33" s="213" t="s">
        <v>29</v>
      </c>
      <c r="B33" s="214">
        <v>191</v>
      </c>
      <c r="C33" s="215">
        <f t="shared" si="5"/>
        <v>44628</v>
      </c>
      <c r="D33" s="216">
        <f>D32+5</f>
        <v>44628</v>
      </c>
      <c r="E33" s="217">
        <f t="shared" si="6"/>
        <v>44632</v>
      </c>
      <c r="F33" s="216">
        <f>D33+4</f>
        <v>44632</v>
      </c>
    </row>
    <row r="34" spans="1:6" ht="15" customHeight="1" x14ac:dyDescent="0.25">
      <c r="A34" s="252" t="s">
        <v>23</v>
      </c>
      <c r="B34" s="227">
        <v>643</v>
      </c>
      <c r="C34" s="228">
        <f t="shared" si="5"/>
        <v>44630</v>
      </c>
      <c r="D34" s="251">
        <f t="shared" ref="D34:D39" si="7">D32+7</f>
        <v>44630</v>
      </c>
      <c r="E34" s="111">
        <f t="shared" si="6"/>
        <v>44633</v>
      </c>
      <c r="F34" s="230">
        <f>D34+3</f>
        <v>44633</v>
      </c>
    </row>
    <row r="35" spans="1:6" ht="15" customHeight="1" x14ac:dyDescent="0.25">
      <c r="A35" s="213" t="s">
        <v>29</v>
      </c>
      <c r="B35" s="214">
        <v>192</v>
      </c>
      <c r="C35" s="215">
        <f t="shared" si="5"/>
        <v>44636</v>
      </c>
      <c r="D35" s="216">
        <f>D33+8</f>
        <v>44636</v>
      </c>
      <c r="E35" s="217">
        <f t="shared" si="6"/>
        <v>44639</v>
      </c>
      <c r="F35" s="216">
        <f>D35+3</f>
        <v>44639</v>
      </c>
    </row>
    <row r="36" spans="1:6" ht="15" customHeight="1" x14ac:dyDescent="0.25">
      <c r="A36" s="252" t="s">
        <v>23</v>
      </c>
      <c r="B36" s="227">
        <v>644</v>
      </c>
      <c r="C36" s="228">
        <f t="shared" si="5"/>
        <v>44637</v>
      </c>
      <c r="D36" s="251">
        <f>D34+7</f>
        <v>44637</v>
      </c>
      <c r="E36" s="111">
        <f t="shared" si="6"/>
        <v>44640</v>
      </c>
      <c r="F36" s="230">
        <f>D36+3</f>
        <v>44640</v>
      </c>
    </row>
    <row r="37" spans="1:6" ht="15" customHeight="1" x14ac:dyDescent="0.25">
      <c r="A37" s="213" t="s">
        <v>29</v>
      </c>
      <c r="B37" s="214">
        <f t="shared" ref="B37:B39" si="8">B35+1</f>
        <v>193</v>
      </c>
      <c r="C37" s="215">
        <f t="shared" si="5"/>
        <v>44642</v>
      </c>
      <c r="D37" s="216">
        <f>D35+6</f>
        <v>44642</v>
      </c>
      <c r="E37" s="217">
        <f t="shared" si="6"/>
        <v>44646</v>
      </c>
      <c r="F37" s="216">
        <f>D37+4</f>
        <v>44646</v>
      </c>
    </row>
    <row r="38" spans="1:6" ht="15" customHeight="1" x14ac:dyDescent="0.25">
      <c r="A38" s="252" t="s">
        <v>23</v>
      </c>
      <c r="B38" s="227">
        <v>645</v>
      </c>
      <c r="C38" s="221">
        <f t="shared" si="5"/>
        <v>44644</v>
      </c>
      <c r="D38" s="222">
        <f t="shared" si="7"/>
        <v>44644</v>
      </c>
      <c r="E38" s="111">
        <f t="shared" si="6"/>
        <v>44647</v>
      </c>
      <c r="F38" s="230">
        <f>D38+3</f>
        <v>44647</v>
      </c>
    </row>
    <row r="39" spans="1:6" ht="15" customHeight="1" x14ac:dyDescent="0.25">
      <c r="A39" s="213" t="s">
        <v>37</v>
      </c>
      <c r="B39" s="258">
        <f t="shared" si="8"/>
        <v>194</v>
      </c>
      <c r="C39" s="259">
        <f t="shared" si="5"/>
        <v>44649</v>
      </c>
      <c r="D39" s="260">
        <f t="shared" si="7"/>
        <v>44649</v>
      </c>
      <c r="E39" s="261">
        <f t="shared" si="6"/>
        <v>44653</v>
      </c>
      <c r="F39" s="260">
        <f>D39+4</f>
        <v>44653</v>
      </c>
    </row>
    <row r="40" spans="1:6" ht="15" customHeight="1" x14ac:dyDescent="0.25">
      <c r="A40" s="134"/>
      <c r="B40" s="135"/>
      <c r="C40" s="136"/>
      <c r="D40" s="137"/>
      <c r="E40" s="136"/>
      <c r="F40" s="137"/>
    </row>
    <row r="41" spans="1:6" ht="15" customHeight="1" x14ac:dyDescent="0.25">
      <c r="A41" s="309" t="s">
        <v>17</v>
      </c>
      <c r="B41" s="309"/>
      <c r="C41" s="309"/>
      <c r="D41" s="309"/>
      <c r="E41" s="309"/>
      <c r="F41" s="2"/>
    </row>
    <row r="42" spans="1:6" ht="15" customHeight="1" x14ac:dyDescent="0.25">
      <c r="A42" s="308" t="s">
        <v>14</v>
      </c>
      <c r="B42" s="308"/>
      <c r="C42" s="308"/>
      <c r="D42" s="308"/>
      <c r="E42" s="308"/>
      <c r="F42" s="2"/>
    </row>
    <row r="43" spans="1:6" x14ac:dyDescent="0.25">
      <c r="A43" s="68"/>
      <c r="B43" s="15"/>
      <c r="C43" s="16"/>
      <c r="D43" s="17"/>
      <c r="E43" s="16"/>
      <c r="F43" s="17"/>
    </row>
    <row r="44" spans="1:6" ht="7.5" customHeight="1" x14ac:dyDescent="0.25">
      <c r="A44" s="2"/>
      <c r="B44" s="15"/>
      <c r="C44" s="16"/>
      <c r="D44" s="17"/>
      <c r="E44" s="16"/>
      <c r="F44" s="17"/>
    </row>
    <row r="45" spans="1:6" ht="26.25" customHeight="1" x14ac:dyDescent="0.25">
      <c r="A45" s="7"/>
      <c r="B45" s="8"/>
      <c r="C45" s="9"/>
      <c r="D45" s="10"/>
      <c r="E45" s="9"/>
      <c r="F45" s="310"/>
    </row>
    <row r="46" spans="1:6" ht="18.75" customHeight="1" x14ac:dyDescent="0.25">
      <c r="A46" s="312" t="s">
        <v>0</v>
      </c>
      <c r="B46" s="313"/>
      <c r="C46" s="314" t="s">
        <v>10</v>
      </c>
      <c r="D46" s="315"/>
      <c r="E46" s="11"/>
      <c r="F46" s="311"/>
    </row>
    <row r="47" spans="1:6" ht="15" customHeight="1" x14ac:dyDescent="0.25">
      <c r="A47" s="322" t="s">
        <v>2</v>
      </c>
      <c r="B47" s="322" t="s">
        <v>3</v>
      </c>
      <c r="C47" s="325" t="s">
        <v>4</v>
      </c>
      <c r="D47" s="326"/>
      <c r="E47" s="327" t="s">
        <v>11</v>
      </c>
      <c r="F47" s="328"/>
    </row>
    <row r="48" spans="1:6" ht="15" customHeight="1" thickBot="1" x14ac:dyDescent="0.3">
      <c r="A48" s="323"/>
      <c r="B48" s="324"/>
      <c r="C48" s="19" t="s">
        <v>6</v>
      </c>
      <c r="D48" s="19" t="s">
        <v>7</v>
      </c>
      <c r="E48" s="19" t="s">
        <v>6</v>
      </c>
      <c r="F48" s="19" t="s">
        <v>7</v>
      </c>
    </row>
    <row r="49" spans="1:6" ht="15" customHeight="1" thickTop="1" x14ac:dyDescent="0.25">
      <c r="A49" s="41" t="s">
        <v>23</v>
      </c>
      <c r="B49" s="42">
        <f>B32</f>
        <v>642</v>
      </c>
      <c r="C49" s="97">
        <f>D49</f>
        <v>44623</v>
      </c>
      <c r="D49" s="43">
        <f>D32</f>
        <v>44623</v>
      </c>
      <c r="E49" s="105">
        <f>F49</f>
        <v>44627</v>
      </c>
      <c r="F49" s="44">
        <f>D49+4</f>
        <v>44627</v>
      </c>
    </row>
    <row r="50" spans="1:6" ht="15" customHeight="1" x14ac:dyDescent="0.25">
      <c r="A50" s="69" t="s">
        <v>23</v>
      </c>
      <c r="B50" s="45">
        <f>B34</f>
        <v>643</v>
      </c>
      <c r="C50" s="98">
        <f>D50</f>
        <v>44630</v>
      </c>
      <c r="D50" s="70">
        <f>D34</f>
        <v>44630</v>
      </c>
      <c r="E50" s="98">
        <f>F50</f>
        <v>44634</v>
      </c>
      <c r="F50" s="70">
        <f>D50+4</f>
        <v>44634</v>
      </c>
    </row>
    <row r="51" spans="1:6" ht="15" customHeight="1" x14ac:dyDescent="0.25">
      <c r="A51" s="41" t="s">
        <v>23</v>
      </c>
      <c r="B51" s="71">
        <f>B36</f>
        <v>644</v>
      </c>
      <c r="C51" s="97">
        <f>D51</f>
        <v>44637</v>
      </c>
      <c r="D51" s="73">
        <f>D36</f>
        <v>44637</v>
      </c>
      <c r="E51" s="105">
        <f>F51</f>
        <v>44641</v>
      </c>
      <c r="F51" s="44">
        <f>D51+4</f>
        <v>44641</v>
      </c>
    </row>
    <row r="52" spans="1:6" ht="15" customHeight="1" x14ac:dyDescent="0.25">
      <c r="A52" s="69" t="s">
        <v>23</v>
      </c>
      <c r="B52" s="45">
        <f>B38</f>
        <v>645</v>
      </c>
      <c r="C52" s="98">
        <f>D52</f>
        <v>44644</v>
      </c>
      <c r="D52" s="70">
        <f>D38</f>
        <v>44644</v>
      </c>
      <c r="E52" s="98">
        <f>F52</f>
        <v>44648</v>
      </c>
      <c r="F52" s="70">
        <f>D52+4</f>
        <v>44648</v>
      </c>
    </row>
    <row r="53" spans="1:6" ht="12.75" customHeight="1" x14ac:dyDescent="0.25">
      <c r="A53" s="72" t="s">
        <v>29</v>
      </c>
      <c r="B53" s="71">
        <v>194</v>
      </c>
      <c r="C53" s="97">
        <f>D53</f>
        <v>44650</v>
      </c>
      <c r="D53" s="188">
        <f>D52+6</f>
        <v>44650</v>
      </c>
      <c r="E53" s="105">
        <f>F53</f>
        <v>44652</v>
      </c>
      <c r="F53" s="44">
        <f>D53+2</f>
        <v>44652</v>
      </c>
    </row>
    <row r="54" spans="1:6" ht="12.75" customHeight="1" x14ac:dyDescent="0.25">
      <c r="A54" s="309" t="s">
        <v>18</v>
      </c>
      <c r="B54" s="309"/>
      <c r="C54" s="309"/>
      <c r="D54" s="309"/>
      <c r="E54" s="309"/>
      <c r="F54" s="2"/>
    </row>
    <row r="55" spans="1:6" ht="12.75" customHeight="1" x14ac:dyDescent="0.25">
      <c r="A55" s="308" t="s">
        <v>14</v>
      </c>
      <c r="B55" s="308"/>
      <c r="C55" s="308"/>
      <c r="D55" s="308"/>
      <c r="E55" s="308"/>
      <c r="F55" s="2"/>
    </row>
    <row r="56" spans="1:6" ht="17.25" customHeight="1" x14ac:dyDescent="0.25">
      <c r="A56" s="68"/>
      <c r="B56" s="237"/>
      <c r="C56" s="237"/>
      <c r="D56" s="237"/>
      <c r="E56" s="237"/>
      <c r="F56" s="2"/>
    </row>
    <row r="57" spans="1:6" ht="26.25" customHeight="1" x14ac:dyDescent="0.25">
      <c r="A57" s="7"/>
      <c r="B57" s="8"/>
      <c r="C57" s="9"/>
      <c r="D57" s="10"/>
      <c r="E57" s="9"/>
      <c r="F57" s="310"/>
    </row>
    <row r="58" spans="1:6" ht="18.75" customHeight="1" x14ac:dyDescent="0.25">
      <c r="A58" s="312" t="s">
        <v>0</v>
      </c>
      <c r="B58" s="313"/>
      <c r="C58" s="314" t="s">
        <v>12</v>
      </c>
      <c r="D58" s="315"/>
      <c r="E58" s="11"/>
      <c r="F58" s="311"/>
    </row>
    <row r="59" spans="1:6" ht="15" customHeight="1" x14ac:dyDescent="0.25">
      <c r="A59" s="316" t="s">
        <v>2</v>
      </c>
      <c r="B59" s="316" t="s">
        <v>3</v>
      </c>
      <c r="C59" s="318" t="s">
        <v>4</v>
      </c>
      <c r="D59" s="319"/>
      <c r="E59" s="320" t="s">
        <v>13</v>
      </c>
      <c r="F59" s="321"/>
    </row>
    <row r="60" spans="1:6" ht="15" customHeight="1" x14ac:dyDescent="0.25">
      <c r="A60" s="317"/>
      <c r="B60" s="317"/>
      <c r="C60" s="149" t="s">
        <v>6</v>
      </c>
      <c r="D60" s="149" t="s">
        <v>7</v>
      </c>
      <c r="E60" s="149" t="s">
        <v>6</v>
      </c>
      <c r="F60" s="149" t="s">
        <v>7</v>
      </c>
    </row>
    <row r="61" spans="1:6" ht="15" customHeight="1" x14ac:dyDescent="0.25">
      <c r="A61" s="175" t="str">
        <f>A10</f>
        <v>Caribe Navigator</v>
      </c>
      <c r="B61" s="176">
        <f>B10</f>
        <v>652</v>
      </c>
      <c r="C61" s="177">
        <f>D61</f>
        <v>44620</v>
      </c>
      <c r="D61" s="178">
        <f>D10</f>
        <v>44620</v>
      </c>
      <c r="E61" s="177">
        <f>F61</f>
        <v>44624</v>
      </c>
      <c r="F61" s="178">
        <f>D61+4</f>
        <v>44624</v>
      </c>
    </row>
    <row r="62" spans="1:6" ht="15" customHeight="1" x14ac:dyDescent="0.25">
      <c r="A62" s="157" t="str">
        <f>A33</f>
        <v>Vanquish</v>
      </c>
      <c r="B62" s="158">
        <f>B33</f>
        <v>191</v>
      </c>
      <c r="C62" s="159">
        <f t="shared" ref="C62:C65" si="9">D62</f>
        <v>44628</v>
      </c>
      <c r="D62" s="160">
        <f>D33</f>
        <v>44628</v>
      </c>
      <c r="E62" s="159">
        <f t="shared" ref="E62:E65" si="10">F62</f>
        <v>44631</v>
      </c>
      <c r="F62" s="161">
        <f t="shared" ref="F62:F64" si="11">D62+3</f>
        <v>44631</v>
      </c>
    </row>
    <row r="63" spans="1:6" ht="15" customHeight="1" x14ac:dyDescent="0.25">
      <c r="A63" s="175" t="s">
        <v>26</v>
      </c>
      <c r="B63" s="176">
        <v>654</v>
      </c>
      <c r="C63" s="177">
        <f t="shared" si="9"/>
        <v>44635</v>
      </c>
      <c r="D63" s="218">
        <f>D35-1</f>
        <v>44635</v>
      </c>
      <c r="E63" s="177">
        <f t="shared" si="10"/>
        <v>44638</v>
      </c>
      <c r="F63" s="178">
        <f t="shared" si="11"/>
        <v>44638</v>
      </c>
    </row>
    <row r="64" spans="1:6" ht="15" customHeight="1" x14ac:dyDescent="0.25">
      <c r="A64" s="162" t="str">
        <f>A37</f>
        <v>Vanquish</v>
      </c>
      <c r="B64" s="163">
        <f>B37</f>
        <v>193</v>
      </c>
      <c r="C64" s="159">
        <f t="shared" si="9"/>
        <v>44642</v>
      </c>
      <c r="D64" s="160">
        <f>D37</f>
        <v>44642</v>
      </c>
      <c r="E64" s="159">
        <f t="shared" si="10"/>
        <v>44645</v>
      </c>
      <c r="F64" s="161">
        <f t="shared" si="11"/>
        <v>44645</v>
      </c>
    </row>
    <row r="65" spans="1:7" ht="15" customHeight="1" x14ac:dyDescent="0.25">
      <c r="A65" s="175" t="s">
        <v>26</v>
      </c>
      <c r="B65" s="176">
        <v>656</v>
      </c>
      <c r="C65" s="177">
        <f t="shared" si="9"/>
        <v>44648</v>
      </c>
      <c r="D65" s="218">
        <f>D39-1</f>
        <v>44648</v>
      </c>
      <c r="E65" s="177">
        <f t="shared" si="10"/>
        <v>44652</v>
      </c>
      <c r="F65" s="178">
        <f>D65+4</f>
        <v>44652</v>
      </c>
    </row>
    <row r="66" spans="1:7" ht="15" customHeight="1" x14ac:dyDescent="0.25">
      <c r="A66" s="25" t="s">
        <v>19</v>
      </c>
      <c r="B66" s="25"/>
      <c r="C66" s="25"/>
      <c r="D66" s="24"/>
      <c r="E66" s="24"/>
      <c r="F66" s="24"/>
      <c r="G66" s="26"/>
    </row>
    <row r="67" spans="1:7" x14ac:dyDescent="0.25">
      <c r="A67" s="308" t="s">
        <v>14</v>
      </c>
      <c r="B67" s="308"/>
      <c r="C67" s="308"/>
      <c r="D67" s="308"/>
      <c r="E67" s="308"/>
      <c r="F67" s="27"/>
    </row>
    <row r="68" spans="1:7" ht="12.75" customHeight="1" x14ac:dyDescent="0.25">
      <c r="A68" s="12"/>
      <c r="B68" s="21"/>
      <c r="C68" s="13"/>
      <c r="D68" s="22"/>
      <c r="E68" s="13"/>
      <c r="F68" s="14"/>
    </row>
  </sheetData>
  <mergeCells count="35">
    <mergeCell ref="A67:E67"/>
    <mergeCell ref="A54:E54"/>
    <mergeCell ref="A55:E55"/>
    <mergeCell ref="F57:F58"/>
    <mergeCell ref="A58:B58"/>
    <mergeCell ref="C58:D58"/>
    <mergeCell ref="A59:A60"/>
    <mergeCell ref="B59:B60"/>
    <mergeCell ref="C59:D59"/>
    <mergeCell ref="E59:F59"/>
    <mergeCell ref="A47:A48"/>
    <mergeCell ref="B47:B48"/>
    <mergeCell ref="C47:D47"/>
    <mergeCell ref="E47:F47"/>
    <mergeCell ref="F28:F29"/>
    <mergeCell ref="A29:B29"/>
    <mergeCell ref="C29:D29"/>
    <mergeCell ref="A30:A31"/>
    <mergeCell ref="B30:B31"/>
    <mergeCell ref="C30:D30"/>
    <mergeCell ref="E30:F30"/>
    <mergeCell ref="A41:E41"/>
    <mergeCell ref="A42:E42"/>
    <mergeCell ref="F45:F46"/>
    <mergeCell ref="A46:B46"/>
    <mergeCell ref="C46:D46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44593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648</v>
      </c>
      <c r="C10" s="90">
        <f t="shared" ref="C10:C19" si="0">D10</f>
        <v>44592</v>
      </c>
      <c r="D10" s="57">
        <v>44592</v>
      </c>
      <c r="E10" s="112">
        <f>F10</f>
        <v>44594</v>
      </c>
      <c r="F10" s="56">
        <f>D10+2</f>
        <v>44594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559</v>
      </c>
      <c r="C11" s="148">
        <f t="shared" si="0"/>
        <v>44595</v>
      </c>
      <c r="D11" s="94">
        <f>D10+3</f>
        <v>44595</v>
      </c>
      <c r="E11" s="108">
        <f t="shared" ref="E11:E19" si="1">F11</f>
        <v>44597</v>
      </c>
      <c r="F11" s="95">
        <f t="shared" ref="F11:F19" si="2">D11+2</f>
        <v>44597</v>
      </c>
      <c r="I11" s="28"/>
      <c r="J11" s="29"/>
      <c r="K11" s="30"/>
    </row>
    <row r="12" spans="1:11" ht="15" customHeight="1" x14ac:dyDescent="0.25">
      <c r="A12" s="55" t="s">
        <v>26</v>
      </c>
      <c r="B12" s="147">
        <f t="shared" ref="B12:B19" si="3">B10+1</f>
        <v>649</v>
      </c>
      <c r="C12" s="165">
        <f t="shared" si="0"/>
        <v>44599</v>
      </c>
      <c r="D12" s="56">
        <f>D10+7</f>
        <v>44599</v>
      </c>
      <c r="E12" s="109">
        <f t="shared" si="1"/>
        <v>44601</v>
      </c>
      <c r="F12" s="56">
        <f t="shared" si="2"/>
        <v>44601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560</v>
      </c>
      <c r="C13" s="91">
        <f t="shared" si="0"/>
        <v>44602</v>
      </c>
      <c r="D13" s="95">
        <f t="shared" ref="D13:D19" si="4">D11+7</f>
        <v>44602</v>
      </c>
      <c r="E13" s="104">
        <f t="shared" si="1"/>
        <v>44604</v>
      </c>
      <c r="F13" s="95">
        <f t="shared" si="2"/>
        <v>44604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 t="shared" si="3"/>
        <v>650</v>
      </c>
      <c r="C14" s="90">
        <f t="shared" si="0"/>
        <v>44606</v>
      </c>
      <c r="D14" s="56">
        <f>D12+7</f>
        <v>44606</v>
      </c>
      <c r="E14" s="109">
        <f t="shared" si="1"/>
        <v>44608</v>
      </c>
      <c r="F14" s="56">
        <f t="shared" si="2"/>
        <v>44608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561</v>
      </c>
      <c r="C15" s="91">
        <f t="shared" si="0"/>
        <v>44609</v>
      </c>
      <c r="D15" s="95">
        <f t="shared" si="4"/>
        <v>44609</v>
      </c>
      <c r="E15" s="104">
        <f t="shared" si="1"/>
        <v>44611</v>
      </c>
      <c r="F15" s="95">
        <f t="shared" si="2"/>
        <v>44611</v>
      </c>
      <c r="I15" s="31"/>
      <c r="J15" s="29"/>
      <c r="K15" s="30"/>
    </row>
    <row r="16" spans="1:11" ht="15" customHeight="1" x14ac:dyDescent="0.25">
      <c r="A16" s="55" t="s">
        <v>26</v>
      </c>
      <c r="B16" s="147">
        <f t="shared" si="3"/>
        <v>651</v>
      </c>
      <c r="C16" s="90">
        <f t="shared" si="0"/>
        <v>44613</v>
      </c>
      <c r="D16" s="56">
        <f>D14+7</f>
        <v>44613</v>
      </c>
      <c r="E16" s="109">
        <f t="shared" si="1"/>
        <v>44615</v>
      </c>
      <c r="F16" s="56">
        <f t="shared" si="2"/>
        <v>44615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562</v>
      </c>
      <c r="C17" s="91">
        <f t="shared" si="0"/>
        <v>44616</v>
      </c>
      <c r="D17" s="95">
        <f t="shared" si="4"/>
        <v>44616</v>
      </c>
      <c r="E17" s="108">
        <f t="shared" si="1"/>
        <v>44618</v>
      </c>
      <c r="F17" s="95">
        <f t="shared" si="2"/>
        <v>44618</v>
      </c>
      <c r="I17" s="31"/>
      <c r="J17" s="29"/>
      <c r="K17" s="30"/>
    </row>
    <row r="18" spans="1:11" ht="15" customHeight="1" x14ac:dyDescent="0.25">
      <c r="A18" s="55" t="s">
        <v>26</v>
      </c>
      <c r="B18" s="147">
        <f t="shared" si="3"/>
        <v>652</v>
      </c>
      <c r="C18" s="90">
        <f t="shared" si="0"/>
        <v>44620</v>
      </c>
      <c r="D18" s="56">
        <f>D16+7</f>
        <v>44620</v>
      </c>
      <c r="E18" s="109">
        <f t="shared" si="1"/>
        <v>44622</v>
      </c>
      <c r="F18" s="56">
        <f t="shared" si="2"/>
        <v>44622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563</v>
      </c>
      <c r="C19" s="91">
        <f t="shared" si="0"/>
        <v>44623</v>
      </c>
      <c r="D19" s="95">
        <f t="shared" si="4"/>
        <v>44623</v>
      </c>
      <c r="E19" s="104">
        <f t="shared" si="1"/>
        <v>44625</v>
      </c>
      <c r="F19" s="95">
        <f t="shared" si="2"/>
        <v>44625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3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35" t="s">
        <v>7</v>
      </c>
      <c r="E31" s="225" t="s">
        <v>6</v>
      </c>
      <c r="F31" s="225" t="s">
        <v>7</v>
      </c>
    </row>
    <row r="32" spans="1:11" ht="15" customHeight="1" x14ac:dyDescent="0.25">
      <c r="A32" s="245" t="s">
        <v>33</v>
      </c>
      <c r="B32" s="246" t="s">
        <v>34</v>
      </c>
      <c r="C32" s="247">
        <f t="shared" ref="C32:C39" si="5">D32</f>
        <v>44593</v>
      </c>
      <c r="D32" s="248">
        <f>D10+1</f>
        <v>44593</v>
      </c>
      <c r="E32" s="249">
        <f t="shared" ref="E32:E39" si="6">F32</f>
        <v>44597</v>
      </c>
      <c r="F32" s="250">
        <f>D32+4</f>
        <v>44597</v>
      </c>
    </row>
    <row r="33" spans="1:6" ht="15" customHeight="1" x14ac:dyDescent="0.25">
      <c r="A33" s="213" t="s">
        <v>23</v>
      </c>
      <c r="B33" s="214">
        <v>639</v>
      </c>
      <c r="C33" s="215">
        <f t="shared" si="5"/>
        <v>44595</v>
      </c>
      <c r="D33" s="231">
        <f>D11</f>
        <v>44595</v>
      </c>
      <c r="E33" s="217">
        <f t="shared" si="6"/>
        <v>44598</v>
      </c>
      <c r="F33" s="216">
        <f>D33+3</f>
        <v>44598</v>
      </c>
    </row>
    <row r="34" spans="1:6" ht="15" customHeight="1" x14ac:dyDescent="0.25">
      <c r="A34" s="226" t="s">
        <v>29</v>
      </c>
      <c r="B34" s="227">
        <v>188</v>
      </c>
      <c r="C34" s="228">
        <f t="shared" si="5"/>
        <v>44600</v>
      </c>
      <c r="D34" s="229">
        <f>D32+7</f>
        <v>44600</v>
      </c>
      <c r="E34" s="111">
        <f t="shared" si="6"/>
        <v>44604</v>
      </c>
      <c r="F34" s="230">
        <f>D34+4</f>
        <v>44604</v>
      </c>
    </row>
    <row r="35" spans="1:6" ht="15" customHeight="1" x14ac:dyDescent="0.25">
      <c r="A35" s="213" t="s">
        <v>23</v>
      </c>
      <c r="B35" s="214">
        <v>640</v>
      </c>
      <c r="C35" s="215">
        <f t="shared" si="5"/>
        <v>44602</v>
      </c>
      <c r="D35" s="216">
        <f>D33+7</f>
        <v>44602</v>
      </c>
      <c r="E35" s="217">
        <f t="shared" si="6"/>
        <v>44605</v>
      </c>
      <c r="F35" s="216">
        <f>D35+3</f>
        <v>44605</v>
      </c>
    </row>
    <row r="36" spans="1:6" ht="15" customHeight="1" x14ac:dyDescent="0.25">
      <c r="A36" s="226" t="s">
        <v>29</v>
      </c>
      <c r="B36" s="227">
        <v>189</v>
      </c>
      <c r="C36" s="228">
        <f t="shared" si="5"/>
        <v>44607</v>
      </c>
      <c r="D36" s="229">
        <f>D34+7</f>
        <v>44607</v>
      </c>
      <c r="E36" s="111">
        <f t="shared" si="6"/>
        <v>44611</v>
      </c>
      <c r="F36" s="230">
        <f>D36+4</f>
        <v>44611</v>
      </c>
    </row>
    <row r="37" spans="1:6" ht="15" customHeight="1" x14ac:dyDescent="0.25">
      <c r="A37" s="213" t="s">
        <v>23</v>
      </c>
      <c r="B37" s="214">
        <f t="shared" ref="B37:B39" si="7">B35+1</f>
        <v>641</v>
      </c>
      <c r="C37" s="215">
        <f t="shared" si="5"/>
        <v>44609</v>
      </c>
      <c r="D37" s="216">
        <f>D35+7</f>
        <v>44609</v>
      </c>
      <c r="E37" s="217">
        <f t="shared" si="6"/>
        <v>44612</v>
      </c>
      <c r="F37" s="216">
        <f>D37+3</f>
        <v>44612</v>
      </c>
    </row>
    <row r="38" spans="1:6" ht="15" customHeight="1" x14ac:dyDescent="0.25">
      <c r="A38" s="219" t="s">
        <v>29</v>
      </c>
      <c r="B38" s="227">
        <v>190</v>
      </c>
      <c r="C38" s="221">
        <f t="shared" si="5"/>
        <v>44615</v>
      </c>
      <c r="D38" s="222">
        <f>D37+6</f>
        <v>44615</v>
      </c>
      <c r="E38" s="111">
        <f t="shared" si="6"/>
        <v>44623</v>
      </c>
      <c r="F38" s="222">
        <f>D38+8</f>
        <v>44623</v>
      </c>
    </row>
    <row r="39" spans="1:6" ht="15" customHeight="1" x14ac:dyDescent="0.25">
      <c r="A39" s="213" t="s">
        <v>23</v>
      </c>
      <c r="B39" s="214">
        <f t="shared" si="7"/>
        <v>642</v>
      </c>
      <c r="C39" s="215">
        <f t="shared" si="5"/>
        <v>44623</v>
      </c>
      <c r="D39" s="216">
        <f>D37+14</f>
        <v>44623</v>
      </c>
      <c r="E39" s="217">
        <f t="shared" si="6"/>
        <v>44626</v>
      </c>
      <c r="F39" s="216">
        <f>D39+3</f>
        <v>44626</v>
      </c>
    </row>
    <row r="40" spans="1:6" ht="15" customHeight="1" x14ac:dyDescent="0.25">
      <c r="A40" s="134"/>
      <c r="B40" s="135"/>
      <c r="C40" s="136"/>
      <c r="D40" s="137"/>
      <c r="E40" s="136"/>
      <c r="F40" s="137"/>
    </row>
    <row r="41" spans="1:6" ht="15" customHeight="1" x14ac:dyDescent="0.25">
      <c r="A41" s="309" t="s">
        <v>17</v>
      </c>
      <c r="B41" s="309"/>
      <c r="C41" s="309"/>
      <c r="D41" s="309"/>
      <c r="E41" s="309"/>
      <c r="F41" s="2"/>
    </row>
    <row r="42" spans="1:6" ht="15" customHeight="1" x14ac:dyDescent="0.25">
      <c r="A42" s="308" t="s">
        <v>14</v>
      </c>
      <c r="B42" s="308"/>
      <c r="C42" s="308"/>
      <c r="D42" s="308"/>
      <c r="E42" s="308"/>
      <c r="F42" s="2"/>
    </row>
    <row r="43" spans="1:6" x14ac:dyDescent="0.25">
      <c r="A43" s="68"/>
      <c r="B43" s="15"/>
      <c r="C43" s="16"/>
      <c r="D43" s="17"/>
      <c r="E43" s="16"/>
      <c r="F43" s="17"/>
    </row>
    <row r="44" spans="1:6" ht="7.5" customHeight="1" x14ac:dyDescent="0.25">
      <c r="A44" s="2"/>
      <c r="B44" s="15"/>
      <c r="C44" s="16"/>
      <c r="D44" s="17"/>
      <c r="E44" s="16"/>
      <c r="F44" s="17"/>
    </row>
    <row r="45" spans="1:6" ht="26.25" customHeight="1" x14ac:dyDescent="0.25">
      <c r="A45" s="7"/>
      <c r="B45" s="8"/>
      <c r="C45" s="9"/>
      <c r="D45" s="10"/>
      <c r="E45" s="9"/>
      <c r="F45" s="310"/>
    </row>
    <row r="46" spans="1:6" ht="18.75" customHeight="1" x14ac:dyDescent="0.25">
      <c r="A46" s="312" t="s">
        <v>0</v>
      </c>
      <c r="B46" s="313"/>
      <c r="C46" s="314" t="s">
        <v>10</v>
      </c>
      <c r="D46" s="315"/>
      <c r="E46" s="11"/>
      <c r="F46" s="311"/>
    </row>
    <row r="47" spans="1:6" ht="15" customHeight="1" x14ac:dyDescent="0.25">
      <c r="A47" s="322" t="s">
        <v>2</v>
      </c>
      <c r="B47" s="322" t="s">
        <v>3</v>
      </c>
      <c r="C47" s="325" t="s">
        <v>4</v>
      </c>
      <c r="D47" s="326"/>
      <c r="E47" s="327" t="s">
        <v>11</v>
      </c>
      <c r="F47" s="328"/>
    </row>
    <row r="48" spans="1:6" ht="15" customHeight="1" thickBot="1" x14ac:dyDescent="0.3">
      <c r="A48" s="323"/>
      <c r="B48" s="324"/>
      <c r="C48" s="19" t="s">
        <v>6</v>
      </c>
      <c r="D48" s="19" t="s">
        <v>7</v>
      </c>
      <c r="E48" s="19" t="s">
        <v>6</v>
      </c>
      <c r="F48" s="19" t="s">
        <v>7</v>
      </c>
    </row>
    <row r="49" spans="1:6" ht="15" customHeight="1" thickTop="1" x14ac:dyDescent="0.25">
      <c r="A49" s="41" t="s">
        <v>23</v>
      </c>
      <c r="B49" s="42">
        <v>639</v>
      </c>
      <c r="C49" s="97">
        <f>D49</f>
        <v>44595</v>
      </c>
      <c r="D49" s="43">
        <f>D33</f>
        <v>44595</v>
      </c>
      <c r="E49" s="105">
        <f>F49</f>
        <v>44599</v>
      </c>
      <c r="F49" s="44">
        <f>D49+4</f>
        <v>44599</v>
      </c>
    </row>
    <row r="50" spans="1:6" ht="15" customHeight="1" x14ac:dyDescent="0.25">
      <c r="A50" s="69" t="str">
        <f>A35</f>
        <v>Caribe Mariner</v>
      </c>
      <c r="B50" s="45">
        <f>B35</f>
        <v>640</v>
      </c>
      <c r="C50" s="98">
        <f>D50</f>
        <v>44602</v>
      </c>
      <c r="D50" s="70">
        <f>D35</f>
        <v>44602</v>
      </c>
      <c r="E50" s="98">
        <f>F50</f>
        <v>44606</v>
      </c>
      <c r="F50" s="70">
        <f>D50+4</f>
        <v>44606</v>
      </c>
    </row>
    <row r="51" spans="1:6" ht="15" customHeight="1" x14ac:dyDescent="0.25">
      <c r="A51" s="41" t="str">
        <f t="shared" ref="A51:B53" si="8">A37</f>
        <v>Caribe Mariner</v>
      </c>
      <c r="B51" s="71">
        <f t="shared" si="8"/>
        <v>641</v>
      </c>
      <c r="C51" s="97">
        <f>D51</f>
        <v>44609</v>
      </c>
      <c r="D51" s="73">
        <f>D37</f>
        <v>44609</v>
      </c>
      <c r="E51" s="105">
        <f>F51</f>
        <v>44613</v>
      </c>
      <c r="F51" s="44">
        <f>D51+4</f>
        <v>44613</v>
      </c>
    </row>
    <row r="52" spans="1:6" ht="15" customHeight="1" x14ac:dyDescent="0.25">
      <c r="A52" s="69" t="str">
        <f>A38</f>
        <v>Vanquish</v>
      </c>
      <c r="B52" s="45">
        <f>B38</f>
        <v>190</v>
      </c>
      <c r="C52" s="98">
        <f>D52</f>
        <v>44615</v>
      </c>
      <c r="D52" s="70">
        <f>D38</f>
        <v>44615</v>
      </c>
      <c r="E52" s="98">
        <f>F52</f>
        <v>44619</v>
      </c>
      <c r="F52" s="70">
        <f>D52+4</f>
        <v>44619</v>
      </c>
    </row>
    <row r="53" spans="1:6" ht="12.75" customHeight="1" x14ac:dyDescent="0.25">
      <c r="A53" s="72" t="str">
        <f t="shared" si="8"/>
        <v>Caribe Mariner</v>
      </c>
      <c r="B53" s="71">
        <f>B39</f>
        <v>642</v>
      </c>
      <c r="C53" s="97">
        <f>D53</f>
        <v>44623</v>
      </c>
      <c r="D53" s="188">
        <f>D39</f>
        <v>44623</v>
      </c>
      <c r="E53" s="105">
        <f>F53</f>
        <v>44627</v>
      </c>
      <c r="F53" s="44">
        <f>D53+4</f>
        <v>44627</v>
      </c>
    </row>
    <row r="54" spans="1:6" ht="12.75" customHeight="1" x14ac:dyDescent="0.25">
      <c r="A54" s="309" t="s">
        <v>18</v>
      </c>
      <c r="B54" s="309"/>
      <c r="C54" s="309"/>
      <c r="D54" s="309"/>
      <c r="E54" s="309"/>
      <c r="F54" s="2"/>
    </row>
    <row r="55" spans="1:6" ht="12.75" customHeight="1" x14ac:dyDescent="0.25">
      <c r="A55" s="308" t="s">
        <v>14</v>
      </c>
      <c r="B55" s="308"/>
      <c r="C55" s="308"/>
      <c r="D55" s="308"/>
      <c r="E55" s="308"/>
      <c r="F55" s="2"/>
    </row>
    <row r="56" spans="1:6" ht="17.25" customHeight="1" x14ac:dyDescent="0.25">
      <c r="A56" s="68"/>
      <c r="B56" s="234"/>
      <c r="C56" s="234"/>
      <c r="D56" s="234"/>
      <c r="E56" s="234"/>
      <c r="F56" s="2"/>
    </row>
    <row r="57" spans="1:6" ht="26.25" customHeight="1" x14ac:dyDescent="0.25">
      <c r="A57" s="7"/>
      <c r="B57" s="8"/>
      <c r="C57" s="9"/>
      <c r="D57" s="10"/>
      <c r="E57" s="9"/>
      <c r="F57" s="310"/>
    </row>
    <row r="58" spans="1:6" ht="18.75" customHeight="1" x14ac:dyDescent="0.25">
      <c r="A58" s="312" t="s">
        <v>0</v>
      </c>
      <c r="B58" s="313"/>
      <c r="C58" s="314" t="s">
        <v>12</v>
      </c>
      <c r="D58" s="315"/>
      <c r="E58" s="11"/>
      <c r="F58" s="311"/>
    </row>
    <row r="59" spans="1:6" ht="15" customHeight="1" x14ac:dyDescent="0.25">
      <c r="A59" s="316" t="s">
        <v>2</v>
      </c>
      <c r="B59" s="316" t="s">
        <v>3</v>
      </c>
      <c r="C59" s="318" t="s">
        <v>4</v>
      </c>
      <c r="D59" s="319"/>
      <c r="E59" s="320" t="s">
        <v>13</v>
      </c>
      <c r="F59" s="321"/>
    </row>
    <row r="60" spans="1:6" ht="15" customHeight="1" x14ac:dyDescent="0.25">
      <c r="A60" s="317"/>
      <c r="B60" s="317"/>
      <c r="C60" s="149" t="s">
        <v>6</v>
      </c>
      <c r="D60" s="149" t="s">
        <v>7</v>
      </c>
      <c r="E60" s="149" t="s">
        <v>6</v>
      </c>
      <c r="F60" s="149" t="s">
        <v>7</v>
      </c>
    </row>
    <row r="61" spans="1:6" ht="15" customHeight="1" x14ac:dyDescent="0.25">
      <c r="A61" s="175" t="str">
        <f>A10</f>
        <v>Caribe Navigator</v>
      </c>
      <c r="B61" s="176">
        <f>B10</f>
        <v>648</v>
      </c>
      <c r="C61" s="177">
        <f>D61</f>
        <v>44592</v>
      </c>
      <c r="D61" s="178">
        <f>D10</f>
        <v>44592</v>
      </c>
      <c r="E61" s="177">
        <f>F61</f>
        <v>44596</v>
      </c>
      <c r="F61" s="178">
        <f>D61+4</f>
        <v>44596</v>
      </c>
    </row>
    <row r="62" spans="1:6" ht="15" customHeight="1" x14ac:dyDescent="0.25">
      <c r="A62" s="157" t="str">
        <f>A34</f>
        <v>Vanquish</v>
      </c>
      <c r="B62" s="158">
        <f>B34</f>
        <v>188</v>
      </c>
      <c r="C62" s="159">
        <f t="shared" ref="C62:C65" si="9">D62</f>
        <v>44600</v>
      </c>
      <c r="D62" s="160">
        <f>D34</f>
        <v>44600</v>
      </c>
      <c r="E62" s="159">
        <f t="shared" ref="E62:E65" si="10">F62</f>
        <v>44603</v>
      </c>
      <c r="F62" s="161">
        <f t="shared" ref="F62:F65" si="11">D62+3</f>
        <v>44603</v>
      </c>
    </row>
    <row r="63" spans="1:6" ht="15" customHeight="1" x14ac:dyDescent="0.25">
      <c r="A63" s="175" t="str">
        <f>A36</f>
        <v>Vanquish</v>
      </c>
      <c r="B63" s="176">
        <f>B36</f>
        <v>189</v>
      </c>
      <c r="C63" s="177">
        <f t="shared" si="9"/>
        <v>44607</v>
      </c>
      <c r="D63" s="218">
        <f>D36</f>
        <v>44607</v>
      </c>
      <c r="E63" s="177">
        <f t="shared" si="10"/>
        <v>44610</v>
      </c>
      <c r="F63" s="178">
        <f t="shared" si="11"/>
        <v>44610</v>
      </c>
    </row>
    <row r="64" spans="1:6" ht="15" customHeight="1" x14ac:dyDescent="0.25">
      <c r="A64" s="240" t="str">
        <f>A38</f>
        <v>Vanquish</v>
      </c>
      <c r="B64" s="241" t="s">
        <v>34</v>
      </c>
      <c r="C64" s="242">
        <f t="shared" si="9"/>
        <v>44615</v>
      </c>
      <c r="D64" s="243">
        <f>D38</f>
        <v>44615</v>
      </c>
      <c r="E64" s="242">
        <f t="shared" si="10"/>
        <v>44618</v>
      </c>
      <c r="F64" s="244">
        <f t="shared" si="11"/>
        <v>44618</v>
      </c>
    </row>
    <row r="65" spans="1:7" ht="15" customHeight="1" x14ac:dyDescent="0.25">
      <c r="A65" s="175" t="str">
        <f>A18</f>
        <v>Caribe Navigator</v>
      </c>
      <c r="B65" s="176">
        <f>B18</f>
        <v>652</v>
      </c>
      <c r="C65" s="177">
        <f t="shared" si="9"/>
        <v>44620</v>
      </c>
      <c r="D65" s="218">
        <f>D18</f>
        <v>44620</v>
      </c>
      <c r="E65" s="177">
        <f t="shared" si="10"/>
        <v>44623</v>
      </c>
      <c r="F65" s="178">
        <f t="shared" si="11"/>
        <v>44623</v>
      </c>
    </row>
    <row r="66" spans="1:7" ht="15" customHeight="1" x14ac:dyDescent="0.25">
      <c r="A66" s="25" t="s">
        <v>19</v>
      </c>
      <c r="B66" s="25"/>
      <c r="C66" s="25"/>
      <c r="D66" s="24"/>
      <c r="E66" s="24"/>
      <c r="F66" s="24"/>
      <c r="G66" s="26"/>
    </row>
    <row r="67" spans="1:7" x14ac:dyDescent="0.25">
      <c r="A67" s="308" t="s">
        <v>14</v>
      </c>
      <c r="B67" s="308"/>
      <c r="C67" s="308"/>
      <c r="D67" s="308"/>
      <c r="E67" s="308"/>
      <c r="F67" s="27"/>
    </row>
    <row r="68" spans="1:7" ht="12.75" customHeight="1" x14ac:dyDescent="0.25">
      <c r="A68" s="12"/>
      <c r="B68" s="21"/>
      <c r="C68" s="13"/>
      <c r="D68" s="22"/>
      <c r="E68" s="13"/>
      <c r="F68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7:A48"/>
    <mergeCell ref="B47:B48"/>
    <mergeCell ref="C47:D47"/>
    <mergeCell ref="E47:F47"/>
    <mergeCell ref="F28:F29"/>
    <mergeCell ref="A29:B29"/>
    <mergeCell ref="C29:D29"/>
    <mergeCell ref="A30:A31"/>
    <mergeCell ref="B30:B31"/>
    <mergeCell ref="C30:D30"/>
    <mergeCell ref="E30:F30"/>
    <mergeCell ref="A41:E41"/>
    <mergeCell ref="A42:E42"/>
    <mergeCell ref="F45:F46"/>
    <mergeCell ref="A46:B46"/>
    <mergeCell ref="C46:D46"/>
    <mergeCell ref="A67:E67"/>
    <mergeCell ref="A54:E54"/>
    <mergeCell ref="A55:E55"/>
    <mergeCell ref="F57:F58"/>
    <mergeCell ref="A58:B58"/>
    <mergeCell ref="C58:D58"/>
    <mergeCell ref="A59:A60"/>
    <mergeCell ref="B59:B60"/>
    <mergeCell ref="C59:D59"/>
    <mergeCell ref="E59:F59"/>
  </mergeCells>
  <pageMargins left="0.75" right="0.75" top="1" bottom="1" header="0.5" footer="0.5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44562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644</v>
      </c>
      <c r="C10" s="90">
        <f t="shared" ref="C10:C19" si="0">D10</f>
        <v>44564</v>
      </c>
      <c r="D10" s="57">
        <v>44564</v>
      </c>
      <c r="E10" s="112">
        <f>F10</f>
        <v>44566</v>
      </c>
      <c r="F10" s="56">
        <f>D10+2</f>
        <v>44566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555</v>
      </c>
      <c r="C11" s="148">
        <f t="shared" si="0"/>
        <v>44567</v>
      </c>
      <c r="D11" s="94">
        <f>D10+3</f>
        <v>44567</v>
      </c>
      <c r="E11" s="108">
        <f t="shared" ref="E11:E19" si="1">F11</f>
        <v>44569</v>
      </c>
      <c r="F11" s="95">
        <f t="shared" ref="F11:F19" si="2">D11+2</f>
        <v>44569</v>
      </c>
      <c r="I11" s="28"/>
      <c r="J11" s="29"/>
      <c r="K11" s="30"/>
    </row>
    <row r="12" spans="1:11" ht="15" customHeight="1" x14ac:dyDescent="0.25">
      <c r="A12" s="55" t="s">
        <v>26</v>
      </c>
      <c r="B12" s="147">
        <f t="shared" ref="B12:B19" si="3">B10+1</f>
        <v>645</v>
      </c>
      <c r="C12" s="165">
        <f t="shared" si="0"/>
        <v>44571</v>
      </c>
      <c r="D12" s="56">
        <f>D10+7</f>
        <v>44571</v>
      </c>
      <c r="E12" s="109">
        <f t="shared" si="1"/>
        <v>44573</v>
      </c>
      <c r="F12" s="56">
        <f t="shared" si="2"/>
        <v>44573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556</v>
      </c>
      <c r="C13" s="91">
        <f t="shared" si="0"/>
        <v>44574</v>
      </c>
      <c r="D13" s="95">
        <f t="shared" ref="D13:D19" si="4">D11+7</f>
        <v>44574</v>
      </c>
      <c r="E13" s="104">
        <f t="shared" si="1"/>
        <v>44576</v>
      </c>
      <c r="F13" s="95">
        <f t="shared" si="2"/>
        <v>44576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 t="shared" si="3"/>
        <v>646</v>
      </c>
      <c r="C14" s="90">
        <f t="shared" si="0"/>
        <v>44578</v>
      </c>
      <c r="D14" s="56">
        <f>D12+7</f>
        <v>44578</v>
      </c>
      <c r="E14" s="109">
        <f t="shared" si="1"/>
        <v>44580</v>
      </c>
      <c r="F14" s="56">
        <f t="shared" si="2"/>
        <v>44580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557</v>
      </c>
      <c r="C15" s="91">
        <f t="shared" si="0"/>
        <v>44581</v>
      </c>
      <c r="D15" s="95">
        <f t="shared" si="4"/>
        <v>44581</v>
      </c>
      <c r="E15" s="104">
        <f t="shared" si="1"/>
        <v>44583</v>
      </c>
      <c r="F15" s="95">
        <f t="shared" si="2"/>
        <v>44583</v>
      </c>
      <c r="I15" s="31"/>
      <c r="J15" s="29"/>
      <c r="K15" s="30"/>
    </row>
    <row r="16" spans="1:11" ht="15" customHeight="1" x14ac:dyDescent="0.25">
      <c r="A16" s="55" t="s">
        <v>26</v>
      </c>
      <c r="B16" s="147">
        <f t="shared" si="3"/>
        <v>647</v>
      </c>
      <c r="C16" s="90">
        <f t="shared" si="0"/>
        <v>44585</v>
      </c>
      <c r="D16" s="56">
        <f>D14+7</f>
        <v>44585</v>
      </c>
      <c r="E16" s="109">
        <f t="shared" si="1"/>
        <v>44587</v>
      </c>
      <c r="F16" s="56">
        <f t="shared" si="2"/>
        <v>44587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558</v>
      </c>
      <c r="C17" s="91">
        <f t="shared" si="0"/>
        <v>44588</v>
      </c>
      <c r="D17" s="95">
        <f t="shared" si="4"/>
        <v>44588</v>
      </c>
      <c r="E17" s="108">
        <f t="shared" si="1"/>
        <v>44590</v>
      </c>
      <c r="F17" s="95">
        <f t="shared" si="2"/>
        <v>44590</v>
      </c>
      <c r="I17" s="31"/>
      <c r="J17" s="29"/>
      <c r="K17" s="30"/>
    </row>
    <row r="18" spans="1:11" ht="15" customHeight="1" x14ac:dyDescent="0.25">
      <c r="A18" s="55" t="s">
        <v>26</v>
      </c>
      <c r="B18" s="147">
        <f t="shared" si="3"/>
        <v>648</v>
      </c>
      <c r="C18" s="90">
        <f t="shared" si="0"/>
        <v>44592</v>
      </c>
      <c r="D18" s="56">
        <f>D16+7</f>
        <v>44592</v>
      </c>
      <c r="E18" s="109">
        <f t="shared" si="1"/>
        <v>44594</v>
      </c>
      <c r="F18" s="56">
        <f t="shared" si="2"/>
        <v>44594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559</v>
      </c>
      <c r="C19" s="91">
        <f t="shared" si="0"/>
        <v>44595</v>
      </c>
      <c r="D19" s="95">
        <f t="shared" si="4"/>
        <v>44595</v>
      </c>
      <c r="E19" s="104">
        <f t="shared" si="1"/>
        <v>44597</v>
      </c>
      <c r="F19" s="95">
        <f t="shared" si="2"/>
        <v>44597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33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32" t="s">
        <v>7</v>
      </c>
      <c r="E31" s="225" t="s">
        <v>6</v>
      </c>
      <c r="F31" s="225" t="s">
        <v>7</v>
      </c>
    </row>
    <row r="32" spans="1:11" ht="15" customHeight="1" x14ac:dyDescent="0.25">
      <c r="A32" s="226" t="s">
        <v>33</v>
      </c>
      <c r="B32" s="227" t="s">
        <v>34</v>
      </c>
      <c r="C32" s="228">
        <f t="shared" ref="C32:C39" si="5">D32</f>
        <v>44565</v>
      </c>
      <c r="D32" s="229">
        <v>44565</v>
      </c>
      <c r="E32" s="111">
        <f t="shared" ref="E32:E39" si="6">F32</f>
        <v>44569</v>
      </c>
      <c r="F32" s="230">
        <f>D32+4</f>
        <v>44569</v>
      </c>
    </row>
    <row r="33" spans="1:6" ht="15" customHeight="1" x14ac:dyDescent="0.25">
      <c r="A33" s="213" t="s">
        <v>29</v>
      </c>
      <c r="B33" s="214">
        <v>185</v>
      </c>
      <c r="C33" s="215">
        <f t="shared" si="5"/>
        <v>44567</v>
      </c>
      <c r="D33" s="231">
        <f>D11</f>
        <v>44567</v>
      </c>
      <c r="E33" s="217">
        <f t="shared" si="6"/>
        <v>44570</v>
      </c>
      <c r="F33" s="216">
        <f>D33+3</f>
        <v>44570</v>
      </c>
    </row>
    <row r="34" spans="1:6" ht="15" customHeight="1" x14ac:dyDescent="0.25">
      <c r="A34" s="226" t="s">
        <v>33</v>
      </c>
      <c r="B34" s="227" t="s">
        <v>34</v>
      </c>
      <c r="C34" s="228">
        <f t="shared" si="5"/>
        <v>44572</v>
      </c>
      <c r="D34" s="229">
        <f>D32+7</f>
        <v>44572</v>
      </c>
      <c r="E34" s="111">
        <f t="shared" si="6"/>
        <v>44576</v>
      </c>
      <c r="F34" s="230">
        <f>D34+4</f>
        <v>44576</v>
      </c>
    </row>
    <row r="35" spans="1:6" ht="15" customHeight="1" x14ac:dyDescent="0.25">
      <c r="A35" s="213" t="s">
        <v>23</v>
      </c>
      <c r="B35" s="214">
        <v>637</v>
      </c>
      <c r="C35" s="215">
        <f t="shared" si="5"/>
        <v>44574</v>
      </c>
      <c r="D35" s="216">
        <f>D33+7</f>
        <v>44574</v>
      </c>
      <c r="E35" s="217">
        <f t="shared" si="6"/>
        <v>44577</v>
      </c>
      <c r="F35" s="216">
        <f>D35+3</f>
        <v>44577</v>
      </c>
    </row>
    <row r="36" spans="1:6" ht="15" customHeight="1" x14ac:dyDescent="0.25">
      <c r="A36" s="226" t="s">
        <v>29</v>
      </c>
      <c r="B36" s="227">
        <v>186</v>
      </c>
      <c r="C36" s="228">
        <f t="shared" si="5"/>
        <v>44579</v>
      </c>
      <c r="D36" s="229">
        <f>D34+7</f>
        <v>44579</v>
      </c>
      <c r="E36" s="111">
        <f t="shared" si="6"/>
        <v>44583</v>
      </c>
      <c r="F36" s="230">
        <f>D36+4</f>
        <v>44583</v>
      </c>
    </row>
    <row r="37" spans="1:6" ht="15" customHeight="1" x14ac:dyDescent="0.25">
      <c r="A37" s="213" t="s">
        <v>23</v>
      </c>
      <c r="B37" s="214">
        <f t="shared" ref="B37:B39" si="7">B35+1</f>
        <v>638</v>
      </c>
      <c r="C37" s="215">
        <f t="shared" si="5"/>
        <v>44581</v>
      </c>
      <c r="D37" s="216">
        <f>D35+7</f>
        <v>44581</v>
      </c>
      <c r="E37" s="217">
        <f t="shared" si="6"/>
        <v>44584</v>
      </c>
      <c r="F37" s="216">
        <f>D37+3</f>
        <v>44584</v>
      </c>
    </row>
    <row r="38" spans="1:6" ht="15" customHeight="1" x14ac:dyDescent="0.25">
      <c r="A38" s="219" t="s">
        <v>33</v>
      </c>
      <c r="B38" s="227" t="s">
        <v>34</v>
      </c>
      <c r="C38" s="221">
        <f t="shared" si="5"/>
        <v>44586</v>
      </c>
      <c r="D38" s="222">
        <f>D37+5</f>
        <v>44586</v>
      </c>
      <c r="E38" s="111">
        <f t="shared" si="6"/>
        <v>44594</v>
      </c>
      <c r="F38" s="222">
        <f>D38+8</f>
        <v>44594</v>
      </c>
    </row>
    <row r="39" spans="1:6" ht="15" customHeight="1" x14ac:dyDescent="0.25">
      <c r="A39" s="213" t="s">
        <v>23</v>
      </c>
      <c r="B39" s="214">
        <f t="shared" si="7"/>
        <v>639</v>
      </c>
      <c r="C39" s="215">
        <f t="shared" si="5"/>
        <v>44588</v>
      </c>
      <c r="D39" s="216">
        <f>D37+7</f>
        <v>44588</v>
      </c>
      <c r="E39" s="217">
        <f t="shared" si="6"/>
        <v>44591</v>
      </c>
      <c r="F39" s="216">
        <f>D39+3</f>
        <v>44591</v>
      </c>
    </row>
    <row r="40" spans="1:6" ht="15" customHeight="1" x14ac:dyDescent="0.25">
      <c r="A40" s="134"/>
      <c r="B40" s="135"/>
      <c r="C40" s="136"/>
      <c r="D40" s="137"/>
      <c r="E40" s="136"/>
      <c r="F40" s="137"/>
    </row>
    <row r="41" spans="1:6" ht="15" customHeight="1" x14ac:dyDescent="0.25">
      <c r="A41" s="309" t="s">
        <v>17</v>
      </c>
      <c r="B41" s="309"/>
      <c r="C41" s="309"/>
      <c r="D41" s="309"/>
      <c r="E41" s="309"/>
      <c r="F41" s="2"/>
    </row>
    <row r="42" spans="1:6" ht="15" customHeight="1" x14ac:dyDescent="0.25">
      <c r="A42" s="308" t="s">
        <v>14</v>
      </c>
      <c r="B42" s="308"/>
      <c r="C42" s="308"/>
      <c r="D42" s="308"/>
      <c r="E42" s="308"/>
      <c r="F42" s="2"/>
    </row>
    <row r="43" spans="1:6" x14ac:dyDescent="0.25">
      <c r="A43" s="68"/>
      <c r="B43" s="15"/>
      <c r="C43" s="16"/>
      <c r="D43" s="17"/>
      <c r="E43" s="16"/>
      <c r="F43" s="17"/>
    </row>
    <row r="44" spans="1:6" ht="7.5" customHeight="1" x14ac:dyDescent="0.25">
      <c r="A44" s="2"/>
      <c r="B44" s="15"/>
      <c r="C44" s="16"/>
      <c r="D44" s="17"/>
      <c r="E44" s="16"/>
      <c r="F44" s="17"/>
    </row>
    <row r="45" spans="1:6" ht="26.25" customHeight="1" x14ac:dyDescent="0.25">
      <c r="A45" s="7"/>
      <c r="B45" s="8"/>
      <c r="C45" s="9"/>
      <c r="D45" s="10"/>
      <c r="E45" s="9"/>
      <c r="F45" s="310"/>
    </row>
    <row r="46" spans="1:6" ht="18.75" customHeight="1" x14ac:dyDescent="0.25">
      <c r="A46" s="312" t="s">
        <v>0</v>
      </c>
      <c r="B46" s="313"/>
      <c r="C46" s="314" t="s">
        <v>10</v>
      </c>
      <c r="D46" s="315"/>
      <c r="E46" s="11"/>
      <c r="F46" s="311"/>
    </row>
    <row r="47" spans="1:6" ht="15" customHeight="1" x14ac:dyDescent="0.25">
      <c r="A47" s="322" t="s">
        <v>2</v>
      </c>
      <c r="B47" s="322" t="s">
        <v>3</v>
      </c>
      <c r="C47" s="325" t="s">
        <v>4</v>
      </c>
      <c r="D47" s="326"/>
      <c r="E47" s="327" t="s">
        <v>11</v>
      </c>
      <c r="F47" s="328"/>
    </row>
    <row r="48" spans="1:6" ht="15" customHeight="1" thickBot="1" x14ac:dyDescent="0.3">
      <c r="A48" s="323"/>
      <c r="B48" s="324"/>
      <c r="C48" s="19" t="s">
        <v>6</v>
      </c>
      <c r="D48" s="19" t="s">
        <v>7</v>
      </c>
      <c r="E48" s="19" t="s">
        <v>6</v>
      </c>
      <c r="F48" s="19" t="s">
        <v>7</v>
      </c>
    </row>
    <row r="49" spans="1:6" ht="15" customHeight="1" thickTop="1" x14ac:dyDescent="0.25">
      <c r="A49" s="41" t="s">
        <v>33</v>
      </c>
      <c r="B49" s="42" t="s">
        <v>34</v>
      </c>
      <c r="C49" s="97">
        <f>D49</f>
        <v>44567</v>
      </c>
      <c r="D49" s="43">
        <f>D33</f>
        <v>44567</v>
      </c>
      <c r="E49" s="105">
        <f>F49</f>
        <v>44571</v>
      </c>
      <c r="F49" s="44">
        <f>D49+4</f>
        <v>44571</v>
      </c>
    </row>
    <row r="50" spans="1:6" ht="15" customHeight="1" x14ac:dyDescent="0.25">
      <c r="A50" s="69" t="str">
        <f>A35</f>
        <v>Caribe Mariner</v>
      </c>
      <c r="B50" s="45">
        <f>B35</f>
        <v>637</v>
      </c>
      <c r="C50" s="98">
        <f>D50</f>
        <v>44574</v>
      </c>
      <c r="D50" s="70">
        <f>D35</f>
        <v>44574</v>
      </c>
      <c r="E50" s="98">
        <f>F50</f>
        <v>44578</v>
      </c>
      <c r="F50" s="70">
        <f>D50+4</f>
        <v>44578</v>
      </c>
    </row>
    <row r="51" spans="1:6" ht="15" customHeight="1" x14ac:dyDescent="0.25">
      <c r="A51" s="41" t="str">
        <f t="shared" ref="A51:B53" si="8">A37</f>
        <v>Caribe Mariner</v>
      </c>
      <c r="B51" s="71">
        <f t="shared" si="8"/>
        <v>638</v>
      </c>
      <c r="C51" s="97">
        <f>D51</f>
        <v>44581</v>
      </c>
      <c r="D51" s="73">
        <f>D37</f>
        <v>44581</v>
      </c>
      <c r="E51" s="105">
        <f>F51</f>
        <v>44585</v>
      </c>
      <c r="F51" s="44">
        <f>D51+4</f>
        <v>44585</v>
      </c>
    </row>
    <row r="52" spans="1:6" ht="15" customHeight="1" x14ac:dyDescent="0.25">
      <c r="A52" s="69" t="str">
        <f>A39</f>
        <v>Caribe Mariner</v>
      </c>
      <c r="B52" s="45">
        <f>B39</f>
        <v>639</v>
      </c>
      <c r="C52" s="98">
        <f>D52</f>
        <v>44588</v>
      </c>
      <c r="D52" s="70">
        <f>D39</f>
        <v>44588</v>
      </c>
      <c r="E52" s="98">
        <f>F52</f>
        <v>44592</v>
      </c>
      <c r="F52" s="70">
        <f>D52+4</f>
        <v>44592</v>
      </c>
    </row>
    <row r="53" spans="1:6" ht="12.75" customHeight="1" x14ac:dyDescent="0.25">
      <c r="A53" s="72" t="str">
        <f t="shared" si="8"/>
        <v>Caribe Mariner</v>
      </c>
      <c r="B53" s="71">
        <f>B52+1</f>
        <v>640</v>
      </c>
      <c r="C53" s="97">
        <f>D53</f>
        <v>44595</v>
      </c>
      <c r="D53" s="74">
        <f>D52+7</f>
        <v>44595</v>
      </c>
      <c r="E53" s="105">
        <f>F53</f>
        <v>44599</v>
      </c>
      <c r="F53" s="44">
        <f>D53+4</f>
        <v>44599</v>
      </c>
    </row>
    <row r="54" spans="1:6" ht="12.75" customHeight="1" x14ac:dyDescent="0.25">
      <c r="A54" s="309" t="s">
        <v>18</v>
      </c>
      <c r="B54" s="309"/>
      <c r="C54" s="309"/>
      <c r="D54" s="309"/>
      <c r="E54" s="309"/>
      <c r="F54" s="2"/>
    </row>
    <row r="55" spans="1:6" ht="12.75" customHeight="1" x14ac:dyDescent="0.25">
      <c r="A55" s="308" t="s">
        <v>14</v>
      </c>
      <c r="B55" s="308"/>
      <c r="C55" s="308"/>
      <c r="D55" s="308"/>
      <c r="E55" s="308"/>
      <c r="F55" s="2"/>
    </row>
    <row r="56" spans="1:6" ht="17.25" customHeight="1" x14ac:dyDescent="0.25">
      <c r="A56" s="68"/>
      <c r="B56" s="233"/>
      <c r="C56" s="233"/>
      <c r="D56" s="233"/>
      <c r="E56" s="233"/>
      <c r="F56" s="2"/>
    </row>
    <row r="57" spans="1:6" ht="26.25" customHeight="1" x14ac:dyDescent="0.25">
      <c r="A57" s="7"/>
      <c r="B57" s="8"/>
      <c r="C57" s="9"/>
      <c r="D57" s="10"/>
      <c r="E57" s="9"/>
      <c r="F57" s="310"/>
    </row>
    <row r="58" spans="1:6" ht="18.75" customHeight="1" x14ac:dyDescent="0.25">
      <c r="A58" s="312" t="s">
        <v>0</v>
      </c>
      <c r="B58" s="313"/>
      <c r="C58" s="314" t="s">
        <v>12</v>
      </c>
      <c r="D58" s="315"/>
      <c r="E58" s="11"/>
      <c r="F58" s="311"/>
    </row>
    <row r="59" spans="1:6" ht="15" customHeight="1" x14ac:dyDescent="0.25">
      <c r="A59" s="316" t="s">
        <v>2</v>
      </c>
      <c r="B59" s="316" t="s">
        <v>3</v>
      </c>
      <c r="C59" s="318" t="s">
        <v>4</v>
      </c>
      <c r="D59" s="319"/>
      <c r="E59" s="320" t="s">
        <v>13</v>
      </c>
      <c r="F59" s="321"/>
    </row>
    <row r="60" spans="1:6" ht="15" customHeight="1" x14ac:dyDescent="0.25">
      <c r="A60" s="317"/>
      <c r="B60" s="317"/>
      <c r="C60" s="149" t="s">
        <v>6</v>
      </c>
      <c r="D60" s="149" t="s">
        <v>7</v>
      </c>
      <c r="E60" s="149" t="s">
        <v>6</v>
      </c>
      <c r="F60" s="149" t="s">
        <v>7</v>
      </c>
    </row>
    <row r="61" spans="1:6" ht="15" customHeight="1" x14ac:dyDescent="0.25">
      <c r="A61" s="175" t="s">
        <v>29</v>
      </c>
      <c r="B61" s="176">
        <v>185</v>
      </c>
      <c r="C61" s="177">
        <f>D61</f>
        <v>44567</v>
      </c>
      <c r="D61" s="178">
        <f>D33</f>
        <v>44567</v>
      </c>
      <c r="E61" s="177">
        <f>F61</f>
        <v>44570</v>
      </c>
      <c r="F61" s="178">
        <f>D61+3</f>
        <v>44570</v>
      </c>
    </row>
    <row r="62" spans="1:6" ht="15" customHeight="1" x14ac:dyDescent="0.25">
      <c r="A62" s="157" t="s">
        <v>26</v>
      </c>
      <c r="B62" s="158">
        <v>645</v>
      </c>
      <c r="C62" s="159">
        <f t="shared" ref="C62:C65" si="9">D62</f>
        <v>44571</v>
      </c>
      <c r="D62" s="160">
        <f>D61+4</f>
        <v>44571</v>
      </c>
      <c r="E62" s="159">
        <f t="shared" ref="E62:E65" si="10">F62</f>
        <v>44574</v>
      </c>
      <c r="F62" s="161">
        <f t="shared" ref="F62:F65" si="11">D62+3</f>
        <v>44574</v>
      </c>
    </row>
    <row r="63" spans="1:6" ht="15" customHeight="1" x14ac:dyDescent="0.25">
      <c r="A63" s="175" t="str">
        <f>A36</f>
        <v>Vanquish</v>
      </c>
      <c r="B63" s="176">
        <f>B36</f>
        <v>186</v>
      </c>
      <c r="C63" s="177">
        <f t="shared" si="9"/>
        <v>44579</v>
      </c>
      <c r="D63" s="218">
        <f>D36</f>
        <v>44579</v>
      </c>
      <c r="E63" s="177">
        <f t="shared" si="10"/>
        <v>44582</v>
      </c>
      <c r="F63" s="178">
        <f t="shared" si="11"/>
        <v>44582</v>
      </c>
    </row>
    <row r="64" spans="1:6" ht="15" customHeight="1" x14ac:dyDescent="0.25">
      <c r="A64" s="162" t="str">
        <f>A16</f>
        <v>Caribe Navigator</v>
      </c>
      <c r="B64" s="163">
        <f>B16</f>
        <v>647</v>
      </c>
      <c r="C64" s="159">
        <f t="shared" si="9"/>
        <v>44585</v>
      </c>
      <c r="D64" s="160">
        <f>D63+6</f>
        <v>44585</v>
      </c>
      <c r="E64" s="159">
        <f t="shared" si="10"/>
        <v>44588</v>
      </c>
      <c r="F64" s="161">
        <f t="shared" si="11"/>
        <v>44588</v>
      </c>
    </row>
    <row r="65" spans="1:7" ht="15" customHeight="1" x14ac:dyDescent="0.25">
      <c r="A65" s="175" t="str">
        <f>A63</f>
        <v>Vanquish</v>
      </c>
      <c r="B65" s="176">
        <f>B63+1</f>
        <v>187</v>
      </c>
      <c r="C65" s="177">
        <f t="shared" si="9"/>
        <v>44593</v>
      </c>
      <c r="D65" s="218">
        <f>D64+8</f>
        <v>44593</v>
      </c>
      <c r="E65" s="177">
        <f t="shared" si="10"/>
        <v>44596</v>
      </c>
      <c r="F65" s="178">
        <f t="shared" si="11"/>
        <v>44596</v>
      </c>
    </row>
    <row r="66" spans="1:7" ht="15" customHeight="1" x14ac:dyDescent="0.25">
      <c r="A66" s="25" t="s">
        <v>19</v>
      </c>
      <c r="B66" s="25"/>
      <c r="C66" s="25"/>
      <c r="D66" s="24"/>
      <c r="E66" s="24"/>
      <c r="F66" s="24"/>
      <c r="G66" s="26"/>
    </row>
    <row r="67" spans="1:7" x14ac:dyDescent="0.25">
      <c r="A67" s="308" t="s">
        <v>14</v>
      </c>
      <c r="B67" s="308"/>
      <c r="C67" s="308"/>
      <c r="D67" s="308"/>
      <c r="E67" s="308"/>
      <c r="F67" s="27"/>
    </row>
    <row r="68" spans="1:7" ht="12.75" customHeight="1" x14ac:dyDescent="0.25">
      <c r="A68" s="12"/>
      <c r="B68" s="21"/>
      <c r="C68" s="13"/>
      <c r="D68" s="22"/>
      <c r="E68" s="13"/>
      <c r="F68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7:A48"/>
    <mergeCell ref="B47:B48"/>
    <mergeCell ref="C47:D47"/>
    <mergeCell ref="E47:F47"/>
    <mergeCell ref="F28:F29"/>
    <mergeCell ref="A29:B29"/>
    <mergeCell ref="C29:D29"/>
    <mergeCell ref="A30:A31"/>
    <mergeCell ref="B30:B31"/>
    <mergeCell ref="C30:D30"/>
    <mergeCell ref="E30:F30"/>
    <mergeCell ref="A41:E41"/>
    <mergeCell ref="A42:E42"/>
    <mergeCell ref="F45:F46"/>
    <mergeCell ref="A46:B46"/>
    <mergeCell ref="C46:D46"/>
    <mergeCell ref="A67:E67"/>
    <mergeCell ref="A54:E54"/>
    <mergeCell ref="A55:E55"/>
    <mergeCell ref="F57:F58"/>
    <mergeCell ref="A58:B58"/>
    <mergeCell ref="C58:D58"/>
    <mergeCell ref="A59:A60"/>
    <mergeCell ref="B59:B60"/>
    <mergeCell ref="C59:D59"/>
    <mergeCell ref="E59:F59"/>
  </mergeCells>
  <pageMargins left="0.75" right="0.75" top="1" bottom="1" header="0.5" footer="0.5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44531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639</v>
      </c>
      <c r="C10" s="90">
        <f t="shared" ref="C10:C19" si="0">D10</f>
        <v>44529</v>
      </c>
      <c r="D10" s="57">
        <v>44529</v>
      </c>
      <c r="E10" s="112">
        <f>F10</f>
        <v>44531</v>
      </c>
      <c r="F10" s="56">
        <f>D10+2</f>
        <v>44531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551</v>
      </c>
      <c r="C11" s="148">
        <f t="shared" si="0"/>
        <v>44532</v>
      </c>
      <c r="D11" s="94">
        <f>D10+3</f>
        <v>44532</v>
      </c>
      <c r="E11" s="108">
        <f t="shared" ref="E11:E19" si="1">F11</f>
        <v>44534</v>
      </c>
      <c r="F11" s="95">
        <f t="shared" ref="F11:F19" si="2">D11+2</f>
        <v>44534</v>
      </c>
      <c r="I11" s="28"/>
      <c r="J11" s="29"/>
      <c r="K11" s="30"/>
    </row>
    <row r="12" spans="1:11" ht="15" customHeight="1" x14ac:dyDescent="0.25">
      <c r="A12" s="55" t="s">
        <v>26</v>
      </c>
      <c r="B12" s="147">
        <v>640</v>
      </c>
      <c r="C12" s="165">
        <f t="shared" si="0"/>
        <v>44536</v>
      </c>
      <c r="D12" s="56">
        <f>D10+7</f>
        <v>44536</v>
      </c>
      <c r="E12" s="109">
        <f t="shared" si="1"/>
        <v>44538</v>
      </c>
      <c r="F12" s="56">
        <f t="shared" si="2"/>
        <v>44538</v>
      </c>
      <c r="I12" s="31"/>
      <c r="J12" s="29"/>
      <c r="K12" s="30"/>
    </row>
    <row r="13" spans="1:11" ht="15" customHeight="1" x14ac:dyDescent="0.25">
      <c r="A13" s="92" t="s">
        <v>25</v>
      </c>
      <c r="B13" s="96">
        <v>552</v>
      </c>
      <c r="C13" s="91">
        <f t="shared" si="0"/>
        <v>44539</v>
      </c>
      <c r="D13" s="95">
        <f t="shared" ref="D13:D15" si="3">D11+7</f>
        <v>44539</v>
      </c>
      <c r="E13" s="104">
        <f t="shared" si="1"/>
        <v>44541</v>
      </c>
      <c r="F13" s="95">
        <f t="shared" si="2"/>
        <v>44541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v>641</v>
      </c>
      <c r="C14" s="90">
        <f t="shared" si="0"/>
        <v>44543</v>
      </c>
      <c r="D14" s="56">
        <f>D12+7</f>
        <v>44543</v>
      </c>
      <c r="E14" s="109">
        <f t="shared" si="1"/>
        <v>44545</v>
      </c>
      <c r="F14" s="56">
        <f t="shared" si="2"/>
        <v>44545</v>
      </c>
      <c r="I14" s="31"/>
      <c r="J14" s="29"/>
      <c r="K14" s="30"/>
    </row>
    <row r="15" spans="1:11" ht="15" customHeight="1" x14ac:dyDescent="0.25">
      <c r="A15" s="92" t="s">
        <v>25</v>
      </c>
      <c r="B15" s="96">
        <v>553</v>
      </c>
      <c r="C15" s="91">
        <f t="shared" si="0"/>
        <v>44546</v>
      </c>
      <c r="D15" s="95">
        <f t="shared" si="3"/>
        <v>44546</v>
      </c>
      <c r="E15" s="104">
        <f t="shared" si="1"/>
        <v>44548</v>
      </c>
      <c r="F15" s="95">
        <f t="shared" si="2"/>
        <v>44548</v>
      </c>
      <c r="I15" s="31"/>
      <c r="J15" s="29"/>
      <c r="K15" s="30"/>
    </row>
    <row r="16" spans="1:11" ht="15" customHeight="1" x14ac:dyDescent="0.25">
      <c r="A16" s="55" t="s">
        <v>26</v>
      </c>
      <c r="B16" s="76">
        <v>642</v>
      </c>
      <c r="C16" s="90">
        <f t="shared" si="0"/>
        <v>44550</v>
      </c>
      <c r="D16" s="56">
        <f>D14+7</f>
        <v>44550</v>
      </c>
      <c r="E16" s="109">
        <f t="shared" si="1"/>
        <v>44552</v>
      </c>
      <c r="F16" s="56">
        <f t="shared" si="2"/>
        <v>44552</v>
      </c>
      <c r="I16" s="31"/>
      <c r="J16" s="29"/>
      <c r="K16" s="30"/>
    </row>
    <row r="17" spans="1:11" ht="15" customHeight="1" x14ac:dyDescent="0.25">
      <c r="A17" s="92" t="s">
        <v>35</v>
      </c>
      <c r="B17" s="96"/>
      <c r="C17" s="91"/>
      <c r="D17" s="95"/>
      <c r="E17" s="104"/>
      <c r="F17" s="95"/>
      <c r="I17" s="31"/>
      <c r="J17" s="29"/>
      <c r="K17" s="30"/>
    </row>
    <row r="18" spans="1:11" ht="15" customHeight="1" x14ac:dyDescent="0.25">
      <c r="A18" s="55" t="s">
        <v>26</v>
      </c>
      <c r="B18" s="76">
        <v>643</v>
      </c>
      <c r="C18" s="90">
        <f t="shared" si="0"/>
        <v>44557</v>
      </c>
      <c r="D18" s="56">
        <f>D16+7</f>
        <v>44557</v>
      </c>
      <c r="E18" s="109">
        <f t="shared" si="1"/>
        <v>44559</v>
      </c>
      <c r="F18" s="56">
        <f t="shared" si="2"/>
        <v>44559</v>
      </c>
      <c r="I18" s="31"/>
      <c r="J18" s="29"/>
      <c r="K18" s="30"/>
    </row>
    <row r="19" spans="1:11" ht="15" customHeight="1" x14ac:dyDescent="0.25">
      <c r="A19" s="92" t="s">
        <v>25</v>
      </c>
      <c r="B19" s="96">
        <v>554</v>
      </c>
      <c r="C19" s="91">
        <f t="shared" si="0"/>
        <v>44559</v>
      </c>
      <c r="D19" s="95">
        <f>D18+2</f>
        <v>44559</v>
      </c>
      <c r="E19" s="104">
        <f t="shared" si="1"/>
        <v>44561</v>
      </c>
      <c r="F19" s="95">
        <f t="shared" si="2"/>
        <v>44561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12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24" t="s">
        <v>7</v>
      </c>
      <c r="E31" s="225" t="s">
        <v>6</v>
      </c>
      <c r="F31" s="225" t="s">
        <v>7</v>
      </c>
    </row>
    <row r="32" spans="1:11" ht="15" customHeight="1" x14ac:dyDescent="0.25">
      <c r="A32" s="226" t="s">
        <v>29</v>
      </c>
      <c r="B32" s="227">
        <v>181</v>
      </c>
      <c r="C32" s="228">
        <f t="shared" ref="C32:C39" si="4">D32</f>
        <v>44530</v>
      </c>
      <c r="D32" s="229">
        <v>44530</v>
      </c>
      <c r="E32" s="111">
        <f t="shared" ref="E32:E39" si="5">F32</f>
        <v>44534</v>
      </c>
      <c r="F32" s="230">
        <f>D32+4</f>
        <v>44534</v>
      </c>
    </row>
    <row r="33" spans="1:6" ht="15" customHeight="1" x14ac:dyDescent="0.25">
      <c r="A33" s="213" t="s">
        <v>23</v>
      </c>
      <c r="B33" s="214">
        <v>633</v>
      </c>
      <c r="C33" s="215">
        <f t="shared" si="4"/>
        <v>44532</v>
      </c>
      <c r="D33" s="231">
        <f>D11</f>
        <v>44532</v>
      </c>
      <c r="E33" s="217">
        <f t="shared" si="5"/>
        <v>44535</v>
      </c>
      <c r="F33" s="216">
        <f>D33+3</f>
        <v>44535</v>
      </c>
    </row>
    <row r="34" spans="1:6" ht="15" customHeight="1" x14ac:dyDescent="0.25">
      <c r="A34" s="226" t="s">
        <v>29</v>
      </c>
      <c r="B34" s="227">
        <v>182</v>
      </c>
      <c r="C34" s="228">
        <f t="shared" si="4"/>
        <v>44537</v>
      </c>
      <c r="D34" s="229">
        <f>D32+7</f>
        <v>44537</v>
      </c>
      <c r="E34" s="111">
        <f t="shared" si="5"/>
        <v>44541</v>
      </c>
      <c r="F34" s="230">
        <f>D34+4</f>
        <v>44541</v>
      </c>
    </row>
    <row r="35" spans="1:6" ht="15" customHeight="1" x14ac:dyDescent="0.25">
      <c r="A35" s="213" t="s">
        <v>23</v>
      </c>
      <c r="B35" s="214">
        <f>B33+1</f>
        <v>634</v>
      </c>
      <c r="C35" s="215">
        <f t="shared" si="4"/>
        <v>44539</v>
      </c>
      <c r="D35" s="216">
        <f>D33+7</f>
        <v>44539</v>
      </c>
      <c r="E35" s="217">
        <f t="shared" si="5"/>
        <v>44542</v>
      </c>
      <c r="F35" s="216">
        <f>D35+3</f>
        <v>44542</v>
      </c>
    </row>
    <row r="36" spans="1:6" ht="15" customHeight="1" x14ac:dyDescent="0.25">
      <c r="A36" s="226" t="s">
        <v>29</v>
      </c>
      <c r="B36" s="227">
        <v>183</v>
      </c>
      <c r="C36" s="228">
        <f t="shared" si="4"/>
        <v>44544</v>
      </c>
      <c r="D36" s="229">
        <f>D34+7</f>
        <v>44544</v>
      </c>
      <c r="E36" s="111">
        <f t="shared" si="5"/>
        <v>44548</v>
      </c>
      <c r="F36" s="230">
        <f>D36+4</f>
        <v>44548</v>
      </c>
    </row>
    <row r="37" spans="1:6" ht="15" customHeight="1" x14ac:dyDescent="0.25">
      <c r="A37" s="213" t="s">
        <v>23</v>
      </c>
      <c r="B37" s="214">
        <v>635</v>
      </c>
      <c r="C37" s="215">
        <f t="shared" si="4"/>
        <v>44546</v>
      </c>
      <c r="D37" s="216">
        <f>D35+7</f>
        <v>44546</v>
      </c>
      <c r="E37" s="217">
        <f t="shared" si="5"/>
        <v>44549</v>
      </c>
      <c r="F37" s="216">
        <f>D37+3</f>
        <v>44549</v>
      </c>
    </row>
    <row r="38" spans="1:6" ht="15" customHeight="1" x14ac:dyDescent="0.25">
      <c r="A38" s="219" t="s">
        <v>29</v>
      </c>
      <c r="B38" s="220">
        <v>184</v>
      </c>
      <c r="C38" s="221">
        <f t="shared" si="4"/>
        <v>44551</v>
      </c>
      <c r="D38" s="222">
        <f>D37+5</f>
        <v>44551</v>
      </c>
      <c r="E38" s="111">
        <f t="shared" si="5"/>
        <v>44559</v>
      </c>
      <c r="F38" s="222">
        <f>D38+8</f>
        <v>44559</v>
      </c>
    </row>
    <row r="39" spans="1:6" ht="15" customHeight="1" x14ac:dyDescent="0.25">
      <c r="A39" s="213" t="s">
        <v>23</v>
      </c>
      <c r="B39" s="214">
        <v>636</v>
      </c>
      <c r="C39" s="215">
        <f t="shared" si="4"/>
        <v>44558</v>
      </c>
      <c r="D39" s="216">
        <f>D38+7</f>
        <v>44558</v>
      </c>
      <c r="E39" s="217">
        <f t="shared" si="5"/>
        <v>44561</v>
      </c>
      <c r="F39" s="216">
        <f>D39+3</f>
        <v>44561</v>
      </c>
    </row>
    <row r="40" spans="1:6" ht="15" customHeight="1" x14ac:dyDescent="0.25">
      <c r="A40" s="134"/>
      <c r="B40" s="135"/>
      <c r="C40" s="136"/>
      <c r="D40" s="137"/>
      <c r="E40" s="136"/>
      <c r="F40" s="137"/>
    </row>
    <row r="41" spans="1:6" ht="15" customHeight="1" x14ac:dyDescent="0.25">
      <c r="A41" s="309" t="s">
        <v>17</v>
      </c>
      <c r="B41" s="309"/>
      <c r="C41" s="309"/>
      <c r="D41" s="309"/>
      <c r="E41" s="309"/>
      <c r="F41" s="2"/>
    </row>
    <row r="42" spans="1:6" ht="15" customHeight="1" x14ac:dyDescent="0.25">
      <c r="A42" s="308" t="s">
        <v>14</v>
      </c>
      <c r="B42" s="308"/>
      <c r="C42" s="308"/>
      <c r="D42" s="308"/>
      <c r="E42" s="308"/>
      <c r="F42" s="2"/>
    </row>
    <row r="43" spans="1:6" x14ac:dyDescent="0.25">
      <c r="A43" s="68"/>
      <c r="B43" s="15"/>
      <c r="C43" s="16"/>
      <c r="D43" s="17"/>
      <c r="E43" s="16"/>
      <c r="F43" s="17"/>
    </row>
    <row r="44" spans="1:6" ht="7.5" customHeight="1" x14ac:dyDescent="0.25">
      <c r="A44" s="2"/>
      <c r="B44" s="15"/>
      <c r="C44" s="16"/>
      <c r="D44" s="17"/>
      <c r="E44" s="16"/>
      <c r="F44" s="17"/>
    </row>
    <row r="45" spans="1:6" ht="26.25" customHeight="1" x14ac:dyDescent="0.25">
      <c r="A45" s="7"/>
      <c r="B45" s="8"/>
      <c r="C45" s="9"/>
      <c r="D45" s="10"/>
      <c r="E45" s="9"/>
      <c r="F45" s="310"/>
    </row>
    <row r="46" spans="1:6" ht="18.75" customHeight="1" x14ac:dyDescent="0.25">
      <c r="A46" s="312" t="s">
        <v>0</v>
      </c>
      <c r="B46" s="313"/>
      <c r="C46" s="314" t="s">
        <v>10</v>
      </c>
      <c r="D46" s="315"/>
      <c r="E46" s="11"/>
      <c r="F46" s="311"/>
    </row>
    <row r="47" spans="1:6" ht="15" customHeight="1" x14ac:dyDescent="0.25">
      <c r="A47" s="322" t="s">
        <v>2</v>
      </c>
      <c r="B47" s="322" t="s">
        <v>3</v>
      </c>
      <c r="C47" s="325" t="s">
        <v>4</v>
      </c>
      <c r="D47" s="326"/>
      <c r="E47" s="327" t="s">
        <v>11</v>
      </c>
      <c r="F47" s="328"/>
    </row>
    <row r="48" spans="1:6" ht="15" customHeight="1" thickBot="1" x14ac:dyDescent="0.3">
      <c r="A48" s="323"/>
      <c r="B48" s="324"/>
      <c r="C48" s="19" t="s">
        <v>6</v>
      </c>
      <c r="D48" s="19" t="s">
        <v>7</v>
      </c>
      <c r="E48" s="19" t="s">
        <v>6</v>
      </c>
      <c r="F48" s="19" t="s">
        <v>7</v>
      </c>
    </row>
    <row r="49" spans="1:6" ht="15" customHeight="1" thickTop="1" x14ac:dyDescent="0.25">
      <c r="A49" s="41" t="str">
        <f>A33</f>
        <v>Caribe Mariner</v>
      </c>
      <c r="B49" s="42">
        <f>B33</f>
        <v>633</v>
      </c>
      <c r="C49" s="97">
        <f>D49</f>
        <v>44532</v>
      </c>
      <c r="D49" s="43">
        <f>D33</f>
        <v>44532</v>
      </c>
      <c r="E49" s="105">
        <f>F49</f>
        <v>44536</v>
      </c>
      <c r="F49" s="44">
        <f>D49+4</f>
        <v>44536</v>
      </c>
    </row>
    <row r="50" spans="1:6" ht="15" customHeight="1" x14ac:dyDescent="0.25">
      <c r="A50" s="69" t="str">
        <f>A35</f>
        <v>Caribe Mariner</v>
      </c>
      <c r="B50" s="45">
        <f>B35</f>
        <v>634</v>
      </c>
      <c r="C50" s="98">
        <f>D50</f>
        <v>44539</v>
      </c>
      <c r="D50" s="70">
        <f>D35</f>
        <v>44539</v>
      </c>
      <c r="E50" s="98">
        <f>F50</f>
        <v>44543</v>
      </c>
      <c r="F50" s="70">
        <f>D50+4</f>
        <v>44543</v>
      </c>
    </row>
    <row r="51" spans="1:6" ht="15" customHeight="1" x14ac:dyDescent="0.25">
      <c r="A51" s="41" t="str">
        <f t="shared" ref="A51:B53" si="6">A37</f>
        <v>Caribe Mariner</v>
      </c>
      <c r="B51" s="71">
        <f t="shared" si="6"/>
        <v>635</v>
      </c>
      <c r="C51" s="97">
        <f>D51</f>
        <v>44546</v>
      </c>
      <c r="D51" s="73">
        <f>D37</f>
        <v>44546</v>
      </c>
      <c r="E51" s="105">
        <f>F51</f>
        <v>44550</v>
      </c>
      <c r="F51" s="44">
        <f>D51+4</f>
        <v>44550</v>
      </c>
    </row>
    <row r="52" spans="1:6" ht="15" customHeight="1" x14ac:dyDescent="0.25">
      <c r="A52" s="69" t="str">
        <f t="shared" si="6"/>
        <v>Vanquish</v>
      </c>
      <c r="B52" s="45">
        <f t="shared" si="6"/>
        <v>184</v>
      </c>
      <c r="C52" s="98">
        <f>D52</f>
        <v>44551</v>
      </c>
      <c r="D52" s="70">
        <f>D38</f>
        <v>44551</v>
      </c>
      <c r="E52" s="98">
        <f>F52</f>
        <v>44556</v>
      </c>
      <c r="F52" s="70">
        <f>D52+5</f>
        <v>44556</v>
      </c>
    </row>
    <row r="53" spans="1:6" ht="12.75" customHeight="1" x14ac:dyDescent="0.25">
      <c r="A53" s="72" t="str">
        <f t="shared" si="6"/>
        <v>Caribe Mariner</v>
      </c>
      <c r="B53" s="71">
        <f t="shared" si="6"/>
        <v>636</v>
      </c>
      <c r="C53" s="97">
        <f>D53</f>
        <v>44558</v>
      </c>
      <c r="D53" s="74">
        <f>D39</f>
        <v>44558</v>
      </c>
      <c r="E53" s="105">
        <f>F53</f>
        <v>44560</v>
      </c>
      <c r="F53" s="44">
        <f>D53+2</f>
        <v>44560</v>
      </c>
    </row>
    <row r="54" spans="1:6" ht="12.75" customHeight="1" x14ac:dyDescent="0.25">
      <c r="A54" s="309" t="s">
        <v>18</v>
      </c>
      <c r="B54" s="309"/>
      <c r="C54" s="309"/>
      <c r="D54" s="309"/>
      <c r="E54" s="309"/>
      <c r="F54" s="2"/>
    </row>
    <row r="55" spans="1:6" ht="12.75" customHeight="1" x14ac:dyDescent="0.25">
      <c r="A55" s="308" t="s">
        <v>14</v>
      </c>
      <c r="B55" s="308"/>
      <c r="C55" s="308"/>
      <c r="D55" s="308"/>
      <c r="E55" s="308"/>
      <c r="F55" s="2"/>
    </row>
    <row r="56" spans="1:6" ht="17.25" customHeight="1" x14ac:dyDescent="0.25">
      <c r="A56" s="68"/>
      <c r="B56" s="212"/>
      <c r="C56" s="212"/>
      <c r="D56" s="212"/>
      <c r="E56" s="212"/>
      <c r="F56" s="2"/>
    </row>
    <row r="57" spans="1:6" ht="26.25" customHeight="1" x14ac:dyDescent="0.25">
      <c r="A57" s="7"/>
      <c r="B57" s="8"/>
      <c r="C57" s="9"/>
      <c r="D57" s="10"/>
      <c r="E57" s="9"/>
      <c r="F57" s="310"/>
    </row>
    <row r="58" spans="1:6" ht="18.75" customHeight="1" x14ac:dyDescent="0.25">
      <c r="A58" s="312" t="s">
        <v>0</v>
      </c>
      <c r="B58" s="313"/>
      <c r="C58" s="314" t="s">
        <v>12</v>
      </c>
      <c r="D58" s="315"/>
      <c r="E58" s="11"/>
      <c r="F58" s="311"/>
    </row>
    <row r="59" spans="1:6" ht="15" customHeight="1" x14ac:dyDescent="0.25">
      <c r="A59" s="316" t="s">
        <v>2</v>
      </c>
      <c r="B59" s="316" t="s">
        <v>3</v>
      </c>
      <c r="C59" s="318" t="s">
        <v>4</v>
      </c>
      <c r="D59" s="319"/>
      <c r="E59" s="320" t="s">
        <v>13</v>
      </c>
      <c r="F59" s="321"/>
    </row>
    <row r="60" spans="1:6" ht="15" customHeight="1" x14ac:dyDescent="0.25">
      <c r="A60" s="317"/>
      <c r="B60" s="317"/>
      <c r="C60" s="149" t="s">
        <v>6</v>
      </c>
      <c r="D60" s="149" t="s">
        <v>7</v>
      </c>
      <c r="E60" s="149" t="s">
        <v>6</v>
      </c>
      <c r="F60" s="149" t="s">
        <v>7</v>
      </c>
    </row>
    <row r="61" spans="1:6" ht="15" customHeight="1" x14ac:dyDescent="0.25">
      <c r="A61" s="175" t="s">
        <v>29</v>
      </c>
      <c r="B61" s="176">
        <v>181</v>
      </c>
      <c r="C61" s="177">
        <f>D61</f>
        <v>44530</v>
      </c>
      <c r="D61" s="178">
        <f>D10+1</f>
        <v>44530</v>
      </c>
      <c r="E61" s="177">
        <f>F61</f>
        <v>44533</v>
      </c>
      <c r="F61" s="178">
        <f>D61+3</f>
        <v>44533</v>
      </c>
    </row>
    <row r="62" spans="1:6" ht="15" customHeight="1" x14ac:dyDescent="0.25">
      <c r="A62" s="157" t="s">
        <v>29</v>
      </c>
      <c r="B62" s="158">
        <v>182</v>
      </c>
      <c r="C62" s="159">
        <f t="shared" ref="C62:C64" si="7">D62</f>
        <v>44537</v>
      </c>
      <c r="D62" s="160">
        <f>D61+7</f>
        <v>44537</v>
      </c>
      <c r="E62" s="159">
        <f t="shared" ref="E62:E64" si="8">F62</f>
        <v>44540</v>
      </c>
      <c r="F62" s="161">
        <f t="shared" ref="F62" si="9">D62+3</f>
        <v>44540</v>
      </c>
    </row>
    <row r="63" spans="1:6" ht="15" customHeight="1" x14ac:dyDescent="0.25">
      <c r="A63" s="175" t="s">
        <v>26</v>
      </c>
      <c r="B63" s="176">
        <v>641</v>
      </c>
      <c r="C63" s="177">
        <f t="shared" si="7"/>
        <v>44543</v>
      </c>
      <c r="D63" s="218">
        <f>D62+6</f>
        <v>44543</v>
      </c>
      <c r="E63" s="177">
        <f t="shared" si="8"/>
        <v>44547</v>
      </c>
      <c r="F63" s="178">
        <f>D63+4</f>
        <v>44547</v>
      </c>
    </row>
    <row r="64" spans="1:6" ht="15" customHeight="1" x14ac:dyDescent="0.25">
      <c r="A64" s="162" t="s">
        <v>29</v>
      </c>
      <c r="B64" s="163">
        <v>184</v>
      </c>
      <c r="C64" s="159">
        <f t="shared" si="7"/>
        <v>44551</v>
      </c>
      <c r="D64" s="160">
        <f>D63+8</f>
        <v>44551</v>
      </c>
      <c r="E64" s="159">
        <f t="shared" si="8"/>
        <v>44554</v>
      </c>
      <c r="F64" s="161">
        <f>D64+3</f>
        <v>44554</v>
      </c>
    </row>
    <row r="65" spans="1:7" ht="15" customHeight="1" x14ac:dyDescent="0.25">
      <c r="A65" s="175"/>
      <c r="B65" s="176"/>
      <c r="C65" s="177"/>
      <c r="D65" s="218"/>
      <c r="E65" s="177"/>
      <c r="F65" s="178"/>
    </row>
    <row r="66" spans="1:7" ht="15" customHeight="1" x14ac:dyDescent="0.25">
      <c r="A66" s="25" t="s">
        <v>19</v>
      </c>
      <c r="B66" s="25"/>
      <c r="C66" s="25"/>
      <c r="D66" s="24"/>
      <c r="E66" s="24"/>
      <c r="F66" s="24"/>
      <c r="G66" s="26"/>
    </row>
    <row r="67" spans="1:7" x14ac:dyDescent="0.25">
      <c r="A67" s="308" t="s">
        <v>14</v>
      </c>
      <c r="B67" s="308"/>
      <c r="C67" s="308"/>
      <c r="D67" s="308"/>
      <c r="E67" s="308"/>
      <c r="F67" s="27"/>
    </row>
    <row r="68" spans="1:7" ht="12.75" customHeight="1" x14ac:dyDescent="0.25">
      <c r="A68" s="12"/>
      <c r="B68" s="21"/>
      <c r="C68" s="13"/>
      <c r="D68" s="22"/>
      <c r="E68" s="13"/>
      <c r="F68" s="14"/>
    </row>
  </sheetData>
  <mergeCells count="35">
    <mergeCell ref="A67:E67"/>
    <mergeCell ref="A54:E54"/>
    <mergeCell ref="A55:E55"/>
    <mergeCell ref="F57:F58"/>
    <mergeCell ref="A58:B58"/>
    <mergeCell ref="C58:D58"/>
    <mergeCell ref="A59:A60"/>
    <mergeCell ref="B59:B60"/>
    <mergeCell ref="C59:D59"/>
    <mergeCell ref="E59:F59"/>
    <mergeCell ref="A47:A48"/>
    <mergeCell ref="B47:B48"/>
    <mergeCell ref="C47:D47"/>
    <mergeCell ref="E47:F47"/>
    <mergeCell ref="F28:F29"/>
    <mergeCell ref="A29:B29"/>
    <mergeCell ref="C29:D29"/>
    <mergeCell ref="A30:A31"/>
    <mergeCell ref="B30:B31"/>
    <mergeCell ref="C30:D30"/>
    <mergeCell ref="E30:F30"/>
    <mergeCell ref="A41:E41"/>
    <mergeCell ref="A42:E42"/>
    <mergeCell ref="F45:F46"/>
    <mergeCell ref="A46:B46"/>
    <mergeCell ref="C46:D46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5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44501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635</v>
      </c>
      <c r="C10" s="90">
        <f t="shared" ref="C10:C19" si="0">D10</f>
        <v>44501</v>
      </c>
      <c r="D10" s="57">
        <v>44501</v>
      </c>
      <c r="E10" s="112">
        <f>F10</f>
        <v>44503</v>
      </c>
      <c r="F10" s="56">
        <f>D10+2</f>
        <v>44503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547</v>
      </c>
      <c r="C11" s="148">
        <f t="shared" si="0"/>
        <v>44504</v>
      </c>
      <c r="D11" s="94">
        <f>D10+3</f>
        <v>44504</v>
      </c>
      <c r="E11" s="108">
        <f t="shared" ref="E11:E19" si="1">F11</f>
        <v>44506</v>
      </c>
      <c r="F11" s="95">
        <f t="shared" ref="F11:F19" si="2">D11+2</f>
        <v>44506</v>
      </c>
      <c r="I11" s="28"/>
      <c r="J11" s="29"/>
      <c r="K11" s="30"/>
    </row>
    <row r="12" spans="1:11" ht="15" customHeight="1" x14ac:dyDescent="0.25">
      <c r="A12" s="55" t="s">
        <v>26</v>
      </c>
      <c r="B12" s="147">
        <v>636</v>
      </c>
      <c r="C12" s="165">
        <f t="shared" si="0"/>
        <v>44508</v>
      </c>
      <c r="D12" s="56">
        <f>D10+7</f>
        <v>44508</v>
      </c>
      <c r="E12" s="109">
        <f t="shared" si="1"/>
        <v>44510</v>
      </c>
      <c r="F12" s="56">
        <f t="shared" si="2"/>
        <v>44510</v>
      </c>
      <c r="I12" s="31"/>
      <c r="J12" s="29"/>
      <c r="K12" s="30"/>
    </row>
    <row r="13" spans="1:11" ht="15" customHeight="1" x14ac:dyDescent="0.25">
      <c r="A13" s="92" t="s">
        <v>25</v>
      </c>
      <c r="B13" s="96">
        <v>548</v>
      </c>
      <c r="C13" s="91">
        <f t="shared" si="0"/>
        <v>44511</v>
      </c>
      <c r="D13" s="95">
        <f t="shared" ref="D13:D15" si="3">D11+7</f>
        <v>44511</v>
      </c>
      <c r="E13" s="104">
        <f t="shared" si="1"/>
        <v>44513</v>
      </c>
      <c r="F13" s="95">
        <f t="shared" si="2"/>
        <v>44513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v>637</v>
      </c>
      <c r="C14" s="90">
        <f t="shared" si="0"/>
        <v>44515</v>
      </c>
      <c r="D14" s="56">
        <f>D12+7</f>
        <v>44515</v>
      </c>
      <c r="E14" s="109">
        <f t="shared" si="1"/>
        <v>44517</v>
      </c>
      <c r="F14" s="56">
        <f t="shared" si="2"/>
        <v>44517</v>
      </c>
      <c r="I14" s="31"/>
      <c r="J14" s="29"/>
      <c r="K14" s="30"/>
    </row>
    <row r="15" spans="1:11" ht="15" customHeight="1" x14ac:dyDescent="0.25">
      <c r="A15" s="92" t="s">
        <v>25</v>
      </c>
      <c r="B15" s="96">
        <v>549</v>
      </c>
      <c r="C15" s="91">
        <f t="shared" si="0"/>
        <v>44518</v>
      </c>
      <c r="D15" s="95">
        <f t="shared" si="3"/>
        <v>44518</v>
      </c>
      <c r="E15" s="104">
        <f t="shared" si="1"/>
        <v>44520</v>
      </c>
      <c r="F15" s="95">
        <f t="shared" si="2"/>
        <v>44520</v>
      </c>
      <c r="I15" s="31"/>
      <c r="J15" s="29"/>
      <c r="K15" s="30"/>
    </row>
    <row r="16" spans="1:11" ht="15" customHeight="1" x14ac:dyDescent="0.25">
      <c r="A16" s="55" t="s">
        <v>26</v>
      </c>
      <c r="B16" s="76">
        <v>638</v>
      </c>
      <c r="C16" s="90">
        <f t="shared" si="0"/>
        <v>44522</v>
      </c>
      <c r="D16" s="56">
        <f>D14+7</f>
        <v>44522</v>
      </c>
      <c r="E16" s="109">
        <f t="shared" si="1"/>
        <v>44524</v>
      </c>
      <c r="F16" s="56">
        <f t="shared" si="2"/>
        <v>44524</v>
      </c>
      <c r="I16" s="31"/>
      <c r="J16" s="29"/>
      <c r="K16" s="30"/>
    </row>
    <row r="17" spans="1:11" ht="15" customHeight="1" x14ac:dyDescent="0.25">
      <c r="A17" s="92" t="s">
        <v>25</v>
      </c>
      <c r="B17" s="96">
        <v>550</v>
      </c>
      <c r="C17" s="91">
        <f t="shared" si="0"/>
        <v>44524</v>
      </c>
      <c r="D17" s="95">
        <f>D15+6</f>
        <v>44524</v>
      </c>
      <c r="E17" s="104">
        <f t="shared" si="1"/>
        <v>44526</v>
      </c>
      <c r="F17" s="95">
        <f t="shared" si="2"/>
        <v>44526</v>
      </c>
      <c r="I17" s="31"/>
      <c r="J17" s="29"/>
      <c r="K17" s="30"/>
    </row>
    <row r="18" spans="1:11" ht="15" customHeight="1" x14ac:dyDescent="0.25">
      <c r="A18" s="55" t="s">
        <v>26</v>
      </c>
      <c r="B18" s="76">
        <v>639</v>
      </c>
      <c r="C18" s="90">
        <f t="shared" si="0"/>
        <v>44529</v>
      </c>
      <c r="D18" s="56">
        <f>D16+7</f>
        <v>44529</v>
      </c>
      <c r="E18" s="109">
        <f t="shared" si="1"/>
        <v>44531</v>
      </c>
      <c r="F18" s="56">
        <f t="shared" si="2"/>
        <v>44531</v>
      </c>
      <c r="I18" s="31"/>
      <c r="J18" s="29"/>
      <c r="K18" s="30"/>
    </row>
    <row r="19" spans="1:11" ht="15" customHeight="1" x14ac:dyDescent="0.25">
      <c r="A19" s="92" t="s">
        <v>25</v>
      </c>
      <c r="B19" s="96">
        <v>551</v>
      </c>
      <c r="C19" s="91">
        <f t="shared" si="0"/>
        <v>44532</v>
      </c>
      <c r="D19" s="95">
        <f>D17+8</f>
        <v>44532</v>
      </c>
      <c r="E19" s="104">
        <f t="shared" si="1"/>
        <v>44534</v>
      </c>
      <c r="F19" s="95">
        <f t="shared" si="2"/>
        <v>44534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40" t="s">
        <v>23</v>
      </c>
      <c r="B32" s="39">
        <v>630</v>
      </c>
      <c r="C32" s="84">
        <f>D32</f>
        <v>44504</v>
      </c>
      <c r="D32" s="37">
        <f>D11</f>
        <v>44504</v>
      </c>
      <c r="E32" s="111">
        <f>F32</f>
        <v>44507</v>
      </c>
      <c r="F32" s="38">
        <f>D32+3</f>
        <v>44507</v>
      </c>
    </row>
    <row r="33" spans="1:6" ht="15" customHeight="1" x14ac:dyDescent="0.25">
      <c r="A33" s="213" t="s">
        <v>29</v>
      </c>
      <c r="B33" s="214">
        <v>179</v>
      </c>
      <c r="C33" s="215">
        <f>D33</f>
        <v>44510</v>
      </c>
      <c r="D33" s="216">
        <f>D32+6</f>
        <v>44510</v>
      </c>
      <c r="E33" s="217">
        <f>F33</f>
        <v>44513</v>
      </c>
      <c r="F33" s="216">
        <f>D33+3</f>
        <v>44513</v>
      </c>
    </row>
    <row r="34" spans="1:6" ht="15" customHeight="1" x14ac:dyDescent="0.25">
      <c r="A34" s="40" t="s">
        <v>23</v>
      </c>
      <c r="B34" s="39">
        <v>631</v>
      </c>
      <c r="C34" s="84">
        <f>D34</f>
        <v>44518</v>
      </c>
      <c r="D34" s="38">
        <f>D33+8</f>
        <v>44518</v>
      </c>
      <c r="E34" s="111">
        <f>F34</f>
        <v>44521</v>
      </c>
      <c r="F34" s="38">
        <f>D34+3</f>
        <v>44521</v>
      </c>
    </row>
    <row r="35" spans="1:6" ht="15" customHeight="1" x14ac:dyDescent="0.25">
      <c r="A35" s="213" t="s">
        <v>23</v>
      </c>
      <c r="B35" s="214">
        <v>632</v>
      </c>
      <c r="C35" s="215">
        <f>D35</f>
        <v>44524</v>
      </c>
      <c r="D35" s="216">
        <f>D34+6</f>
        <v>44524</v>
      </c>
      <c r="E35" s="217">
        <f>F35</f>
        <v>44527</v>
      </c>
      <c r="F35" s="216">
        <f>D35+3</f>
        <v>44527</v>
      </c>
    </row>
    <row r="36" spans="1:6" ht="15" customHeight="1" x14ac:dyDescent="0.25">
      <c r="A36" s="40" t="s">
        <v>23</v>
      </c>
      <c r="B36" s="39">
        <v>633</v>
      </c>
      <c r="C36" s="84">
        <f>D36</f>
        <v>44532</v>
      </c>
      <c r="D36" s="38">
        <f>D35+8</f>
        <v>44532</v>
      </c>
      <c r="E36" s="111">
        <f>F36</f>
        <v>44535</v>
      </c>
      <c r="F36" s="38">
        <f>D36+3</f>
        <v>44535</v>
      </c>
    </row>
    <row r="37" spans="1:6" ht="15" customHeight="1" x14ac:dyDescent="0.25">
      <c r="A37" s="134"/>
      <c r="B37" s="135"/>
      <c r="C37" s="136"/>
      <c r="D37" s="137"/>
      <c r="E37" s="136"/>
      <c r="F37" s="137"/>
    </row>
    <row r="38" spans="1:6" ht="15" customHeight="1" x14ac:dyDescent="0.25">
      <c r="A38" s="309" t="s">
        <v>17</v>
      </c>
      <c r="B38" s="309"/>
      <c r="C38" s="309"/>
      <c r="D38" s="309"/>
      <c r="E38" s="309"/>
      <c r="F38" s="2"/>
    </row>
    <row r="39" spans="1:6" ht="15" customHeight="1" x14ac:dyDescent="0.25">
      <c r="A39" s="308" t="s">
        <v>14</v>
      </c>
      <c r="B39" s="308"/>
      <c r="C39" s="308"/>
      <c r="D39" s="308"/>
      <c r="E39" s="308"/>
      <c r="F39" s="2"/>
    </row>
    <row r="40" spans="1:6" x14ac:dyDescent="0.25">
      <c r="A40" s="68"/>
      <c r="B40" s="15"/>
      <c r="C40" s="16"/>
      <c r="D40" s="17"/>
      <c r="E40" s="16"/>
      <c r="F40" s="17"/>
    </row>
    <row r="41" spans="1:6" ht="7.5" customHeight="1" x14ac:dyDescent="0.25">
      <c r="A41" s="2"/>
      <c r="B41" s="15"/>
      <c r="C41" s="16"/>
      <c r="D41" s="17"/>
      <c r="E41" s="16"/>
      <c r="F41" s="17"/>
    </row>
    <row r="42" spans="1:6" ht="26.25" customHeight="1" x14ac:dyDescent="0.25">
      <c r="A42" s="7"/>
      <c r="B42" s="8"/>
      <c r="C42" s="9"/>
      <c r="D42" s="10"/>
      <c r="E42" s="9"/>
      <c r="F42" s="310"/>
    </row>
    <row r="43" spans="1:6" ht="18.75" customHeight="1" x14ac:dyDescent="0.25">
      <c r="A43" s="312" t="s">
        <v>0</v>
      </c>
      <c r="B43" s="313"/>
      <c r="C43" s="314" t="s">
        <v>10</v>
      </c>
      <c r="D43" s="315"/>
      <c r="E43" s="11"/>
      <c r="F43" s="311"/>
    </row>
    <row r="44" spans="1:6" ht="15" customHeight="1" x14ac:dyDescent="0.25">
      <c r="A44" s="322" t="s">
        <v>2</v>
      </c>
      <c r="B44" s="322" t="s">
        <v>3</v>
      </c>
      <c r="C44" s="325" t="s">
        <v>4</v>
      </c>
      <c r="D44" s="326"/>
      <c r="E44" s="327" t="s">
        <v>11</v>
      </c>
      <c r="F44" s="328"/>
    </row>
    <row r="45" spans="1:6" ht="15" customHeight="1" thickBot="1" x14ac:dyDescent="0.3">
      <c r="A45" s="323"/>
      <c r="B45" s="324"/>
      <c r="C45" s="19" t="s">
        <v>6</v>
      </c>
      <c r="D45" s="19" t="s">
        <v>7</v>
      </c>
      <c r="E45" s="19" t="s">
        <v>6</v>
      </c>
      <c r="F45" s="19" t="s">
        <v>7</v>
      </c>
    </row>
    <row r="46" spans="1:6" ht="15" customHeight="1" thickTop="1" x14ac:dyDescent="0.25">
      <c r="A46" s="41" t="str">
        <f t="shared" ref="A46:B50" si="4">A32</f>
        <v>Caribe Mariner</v>
      </c>
      <c r="B46" s="42">
        <f t="shared" si="4"/>
        <v>630</v>
      </c>
      <c r="C46" s="97">
        <f>D46</f>
        <v>44504</v>
      </c>
      <c r="D46" s="43">
        <f>D32</f>
        <v>44504</v>
      </c>
      <c r="E46" s="105">
        <f>F46</f>
        <v>44508</v>
      </c>
      <c r="F46" s="44">
        <f>D46+4</f>
        <v>44508</v>
      </c>
    </row>
    <row r="47" spans="1:6" ht="15" customHeight="1" x14ac:dyDescent="0.25">
      <c r="A47" s="69" t="str">
        <f t="shared" si="4"/>
        <v>Vanquish</v>
      </c>
      <c r="B47" s="45">
        <f t="shared" si="4"/>
        <v>179</v>
      </c>
      <c r="C47" s="98">
        <f>D47</f>
        <v>44510</v>
      </c>
      <c r="D47" s="70">
        <f>D33</f>
        <v>44510</v>
      </c>
      <c r="E47" s="98">
        <f>F47</f>
        <v>44515</v>
      </c>
      <c r="F47" s="70">
        <f>D47+5</f>
        <v>44515</v>
      </c>
    </row>
    <row r="48" spans="1:6" ht="15" customHeight="1" x14ac:dyDescent="0.25">
      <c r="A48" s="41" t="s">
        <v>22</v>
      </c>
      <c r="B48" s="71">
        <v>475</v>
      </c>
      <c r="C48" s="97">
        <f>D48</f>
        <v>44519</v>
      </c>
      <c r="D48" s="73">
        <f>D34+1</f>
        <v>44519</v>
      </c>
      <c r="E48" s="105">
        <f>F48</f>
        <v>44523</v>
      </c>
      <c r="F48" s="44">
        <f>D48+4</f>
        <v>44523</v>
      </c>
    </row>
    <row r="49" spans="1:7" ht="15" customHeight="1" x14ac:dyDescent="0.25">
      <c r="A49" s="69" t="str">
        <f t="shared" si="4"/>
        <v>Caribe Mariner</v>
      </c>
      <c r="B49" s="45">
        <f t="shared" si="4"/>
        <v>632</v>
      </c>
      <c r="C49" s="98">
        <f>D49</f>
        <v>44524</v>
      </c>
      <c r="D49" s="70">
        <f>D35</f>
        <v>44524</v>
      </c>
      <c r="E49" s="98">
        <f>F49</f>
        <v>44528</v>
      </c>
      <c r="F49" s="70">
        <f>D49+4</f>
        <v>44528</v>
      </c>
    </row>
    <row r="50" spans="1:7" ht="12.75" customHeight="1" x14ac:dyDescent="0.25">
      <c r="A50" s="72" t="str">
        <f t="shared" si="4"/>
        <v>Caribe Mariner</v>
      </c>
      <c r="B50" s="71">
        <f t="shared" si="4"/>
        <v>633</v>
      </c>
      <c r="C50" s="97">
        <f>D50</f>
        <v>44532</v>
      </c>
      <c r="D50" s="74">
        <f>D36</f>
        <v>44532</v>
      </c>
      <c r="E50" s="105">
        <f>F50</f>
        <v>44536</v>
      </c>
      <c r="F50" s="44">
        <f>D50+4</f>
        <v>44536</v>
      </c>
    </row>
    <row r="51" spans="1:7" ht="12.75" customHeight="1" x14ac:dyDescent="0.25">
      <c r="A51" s="309" t="s">
        <v>18</v>
      </c>
      <c r="B51" s="309"/>
      <c r="C51" s="309"/>
      <c r="D51" s="309"/>
      <c r="E51" s="309"/>
      <c r="F51" s="2"/>
    </row>
    <row r="52" spans="1:7" ht="12.75" customHeight="1" x14ac:dyDescent="0.25">
      <c r="A52" s="308" t="s">
        <v>14</v>
      </c>
      <c r="B52" s="308"/>
      <c r="C52" s="308"/>
      <c r="D52" s="308"/>
      <c r="E52" s="308"/>
      <c r="F52" s="2"/>
    </row>
    <row r="53" spans="1:7" ht="17.25" customHeight="1" x14ac:dyDescent="0.25">
      <c r="A53" s="68"/>
      <c r="B53" s="181"/>
      <c r="C53" s="181"/>
      <c r="D53" s="181"/>
      <c r="E53" s="181"/>
      <c r="F53" s="2"/>
    </row>
    <row r="54" spans="1:7" ht="26.25" customHeight="1" x14ac:dyDescent="0.25">
      <c r="A54" s="7"/>
      <c r="B54" s="8"/>
      <c r="C54" s="9"/>
      <c r="D54" s="10"/>
      <c r="E54" s="9"/>
      <c r="F54" s="310"/>
    </row>
    <row r="55" spans="1:7" ht="18.75" customHeight="1" x14ac:dyDescent="0.25">
      <c r="A55" s="312" t="s">
        <v>0</v>
      </c>
      <c r="B55" s="313"/>
      <c r="C55" s="314" t="s">
        <v>12</v>
      </c>
      <c r="D55" s="315"/>
      <c r="E55" s="11"/>
      <c r="F55" s="311"/>
    </row>
    <row r="56" spans="1:7" ht="15" customHeight="1" x14ac:dyDescent="0.25">
      <c r="A56" s="316" t="s">
        <v>2</v>
      </c>
      <c r="B56" s="316" t="s">
        <v>3</v>
      </c>
      <c r="C56" s="318" t="s">
        <v>4</v>
      </c>
      <c r="D56" s="319"/>
      <c r="E56" s="320" t="s">
        <v>13</v>
      </c>
      <c r="F56" s="321"/>
    </row>
    <row r="57" spans="1:7" ht="15" customHeight="1" x14ac:dyDescent="0.25">
      <c r="A57" s="317"/>
      <c r="B57" s="317"/>
      <c r="C57" s="149" t="s">
        <v>6</v>
      </c>
      <c r="D57" s="149" t="s">
        <v>7</v>
      </c>
      <c r="E57" s="149" t="s">
        <v>6</v>
      </c>
      <c r="F57" s="149" t="s">
        <v>7</v>
      </c>
    </row>
    <row r="58" spans="1:7" ht="15" customHeight="1" x14ac:dyDescent="0.25">
      <c r="A58" s="175" t="s">
        <v>29</v>
      </c>
      <c r="B58" s="176">
        <v>178</v>
      </c>
      <c r="C58" s="177">
        <f>D58</f>
        <v>44502</v>
      </c>
      <c r="D58" s="178">
        <f>D10+1</f>
        <v>44502</v>
      </c>
      <c r="E58" s="177">
        <f>F58</f>
        <v>44505</v>
      </c>
      <c r="F58" s="178">
        <f>D58+3</f>
        <v>44505</v>
      </c>
    </row>
    <row r="59" spans="1:7" ht="15" customHeight="1" x14ac:dyDescent="0.25">
      <c r="A59" s="157" t="s">
        <v>22</v>
      </c>
      <c r="B59" s="158">
        <v>474</v>
      </c>
      <c r="C59" s="159">
        <f t="shared" ref="C59:C62" si="5">D59</f>
        <v>44509</v>
      </c>
      <c r="D59" s="160">
        <f>D58+7</f>
        <v>44509</v>
      </c>
      <c r="E59" s="159">
        <f t="shared" ref="E59:E62" si="6">F59</f>
        <v>44512</v>
      </c>
      <c r="F59" s="161">
        <f t="shared" ref="F59:F60" si="7">D59+3</f>
        <v>44512</v>
      </c>
    </row>
    <row r="60" spans="1:7" ht="15" customHeight="1" x14ac:dyDescent="0.25">
      <c r="A60" s="175" t="s">
        <v>22</v>
      </c>
      <c r="B60" s="176">
        <v>475</v>
      </c>
      <c r="C60" s="177">
        <f t="shared" si="5"/>
        <v>44519</v>
      </c>
      <c r="D60" s="218">
        <f>D59+10</f>
        <v>44519</v>
      </c>
      <c r="E60" s="177">
        <f t="shared" si="6"/>
        <v>44522</v>
      </c>
      <c r="F60" s="178">
        <f t="shared" si="7"/>
        <v>44522</v>
      </c>
    </row>
    <row r="61" spans="1:7" ht="15" customHeight="1" x14ac:dyDescent="0.25">
      <c r="A61" s="162" t="s">
        <v>29</v>
      </c>
      <c r="B61" s="163">
        <v>180</v>
      </c>
      <c r="C61" s="159">
        <f t="shared" si="5"/>
        <v>44523</v>
      </c>
      <c r="D61" s="160">
        <f>D60+4</f>
        <v>44523</v>
      </c>
      <c r="E61" s="159">
        <f t="shared" si="6"/>
        <v>44526</v>
      </c>
      <c r="F61" s="178">
        <f>D61+3</f>
        <v>44526</v>
      </c>
    </row>
    <row r="62" spans="1:7" ht="15" customHeight="1" x14ac:dyDescent="0.25">
      <c r="A62" s="175" t="s">
        <v>29</v>
      </c>
      <c r="B62" s="176">
        <v>181</v>
      </c>
      <c r="C62" s="177">
        <f t="shared" si="5"/>
        <v>44530</v>
      </c>
      <c r="D62" s="218">
        <f>D18+1</f>
        <v>44530</v>
      </c>
      <c r="E62" s="177">
        <f t="shared" si="6"/>
        <v>44533</v>
      </c>
      <c r="F62" s="178">
        <f>D62+3</f>
        <v>44533</v>
      </c>
    </row>
    <row r="63" spans="1:7" ht="15" customHeight="1" x14ac:dyDescent="0.25">
      <c r="A63" s="25" t="s">
        <v>19</v>
      </c>
      <c r="B63" s="25"/>
      <c r="C63" s="25"/>
      <c r="D63" s="24"/>
      <c r="E63" s="24"/>
      <c r="F63" s="24"/>
      <c r="G63" s="26"/>
    </row>
    <row r="64" spans="1:7" x14ac:dyDescent="0.25">
      <c r="A64" s="308" t="s">
        <v>14</v>
      </c>
      <c r="B64" s="308"/>
      <c r="C64" s="308"/>
      <c r="D64" s="308"/>
      <c r="E64" s="308"/>
      <c r="F64" s="27"/>
    </row>
    <row r="65" spans="1:6" ht="12.75" customHeight="1" x14ac:dyDescent="0.25">
      <c r="A65" s="12"/>
      <c r="B65" s="21"/>
      <c r="C65" s="13"/>
      <c r="D65" s="22"/>
      <c r="E65" s="13"/>
      <c r="F65" s="14"/>
    </row>
  </sheetData>
  <mergeCells count="35">
    <mergeCell ref="A64:E64"/>
    <mergeCell ref="A51:E51"/>
    <mergeCell ref="A52:E52"/>
    <mergeCell ref="F54:F55"/>
    <mergeCell ref="A55:B55"/>
    <mergeCell ref="C55:D55"/>
    <mergeCell ref="A56:A57"/>
    <mergeCell ref="B56:B57"/>
    <mergeCell ref="C56:D56"/>
    <mergeCell ref="E56:F56"/>
    <mergeCell ref="A44:A45"/>
    <mergeCell ref="B44:B45"/>
    <mergeCell ref="C44:D44"/>
    <mergeCell ref="E44:F44"/>
    <mergeCell ref="F28:F29"/>
    <mergeCell ref="A29:B29"/>
    <mergeCell ref="C29:D29"/>
    <mergeCell ref="A30:A31"/>
    <mergeCell ref="B30:B31"/>
    <mergeCell ref="C30:D30"/>
    <mergeCell ref="E30:F30"/>
    <mergeCell ref="A38:E38"/>
    <mergeCell ref="A39:E39"/>
    <mergeCell ref="F42:F43"/>
    <mergeCell ref="A43:B43"/>
    <mergeCell ref="C43:D43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1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44470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23</v>
      </c>
      <c r="B10" s="75">
        <v>626</v>
      </c>
      <c r="C10" s="90">
        <f t="shared" ref="C10:C19" si="0">D10</f>
        <v>44466</v>
      </c>
      <c r="D10" s="57">
        <v>44466</v>
      </c>
      <c r="E10" s="112">
        <f>F10</f>
        <v>44468</v>
      </c>
      <c r="F10" s="56">
        <f>D10+2</f>
        <v>44468</v>
      </c>
      <c r="I10" s="28"/>
      <c r="J10" s="29"/>
      <c r="K10" s="30"/>
    </row>
    <row r="11" spans="1:11" ht="15" customHeight="1" x14ac:dyDescent="0.25">
      <c r="A11" s="92" t="s">
        <v>26</v>
      </c>
      <c r="B11" s="93">
        <v>631</v>
      </c>
      <c r="C11" s="148">
        <f t="shared" si="0"/>
        <v>44469</v>
      </c>
      <c r="D11" s="94">
        <f>D10+3</f>
        <v>44469</v>
      </c>
      <c r="E11" s="108">
        <f t="shared" ref="E11:E19" si="1">F11</f>
        <v>44471</v>
      </c>
      <c r="F11" s="95">
        <f t="shared" ref="F11:F19" si="2">D11+2</f>
        <v>44471</v>
      </c>
      <c r="I11" s="28"/>
      <c r="J11" s="29"/>
      <c r="K11" s="30"/>
    </row>
    <row r="12" spans="1:11" ht="15" customHeight="1" x14ac:dyDescent="0.25">
      <c r="A12" s="55" t="s">
        <v>23</v>
      </c>
      <c r="B12" s="147">
        <v>627</v>
      </c>
      <c r="C12" s="165">
        <f t="shared" si="0"/>
        <v>44473</v>
      </c>
      <c r="D12" s="56">
        <f>D10+7</f>
        <v>44473</v>
      </c>
      <c r="E12" s="109">
        <f t="shared" si="1"/>
        <v>44475</v>
      </c>
      <c r="F12" s="56">
        <f t="shared" si="2"/>
        <v>44475</v>
      </c>
      <c r="I12" s="31"/>
      <c r="J12" s="29"/>
      <c r="K12" s="30"/>
    </row>
    <row r="13" spans="1:11" ht="15" customHeight="1" x14ac:dyDescent="0.25">
      <c r="A13" s="92" t="s">
        <v>25</v>
      </c>
      <c r="B13" s="96">
        <v>543</v>
      </c>
      <c r="C13" s="91">
        <f t="shared" si="0"/>
        <v>44476</v>
      </c>
      <c r="D13" s="95">
        <f t="shared" ref="D13:D19" si="3">D11+7</f>
        <v>44476</v>
      </c>
      <c r="E13" s="104">
        <f t="shared" si="1"/>
        <v>44478</v>
      </c>
      <c r="F13" s="95">
        <f t="shared" si="2"/>
        <v>44478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v>632</v>
      </c>
      <c r="C14" s="90">
        <f t="shared" si="0"/>
        <v>44480</v>
      </c>
      <c r="D14" s="56">
        <f>D12+7</f>
        <v>44480</v>
      </c>
      <c r="E14" s="109">
        <f t="shared" si="1"/>
        <v>44482</v>
      </c>
      <c r="F14" s="56">
        <f t="shared" si="2"/>
        <v>44482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ref="B15:B19" si="4">B13+1</f>
        <v>544</v>
      </c>
      <c r="C15" s="91">
        <f t="shared" si="0"/>
        <v>44483</v>
      </c>
      <c r="D15" s="95">
        <f t="shared" si="3"/>
        <v>44483</v>
      </c>
      <c r="E15" s="104">
        <f t="shared" si="1"/>
        <v>44485</v>
      </c>
      <c r="F15" s="95">
        <f t="shared" si="2"/>
        <v>44485</v>
      </c>
      <c r="I15" s="31"/>
      <c r="J15" s="29"/>
      <c r="K15" s="30"/>
    </row>
    <row r="16" spans="1:11" ht="15" customHeight="1" x14ac:dyDescent="0.25">
      <c r="A16" s="55" t="s">
        <v>26</v>
      </c>
      <c r="B16" s="76">
        <f t="shared" si="4"/>
        <v>633</v>
      </c>
      <c r="C16" s="90">
        <f t="shared" si="0"/>
        <v>44487</v>
      </c>
      <c r="D16" s="56">
        <f t="shared" si="3"/>
        <v>44487</v>
      </c>
      <c r="E16" s="109">
        <f t="shared" si="1"/>
        <v>44489</v>
      </c>
      <c r="F16" s="56">
        <f t="shared" si="2"/>
        <v>44489</v>
      </c>
      <c r="I16" s="31"/>
      <c r="J16" s="29"/>
      <c r="K16" s="30"/>
    </row>
    <row r="17" spans="1:11" ht="15" customHeight="1" x14ac:dyDescent="0.25">
      <c r="A17" s="92" t="s">
        <v>25</v>
      </c>
      <c r="B17" s="96">
        <f>B15+1</f>
        <v>545</v>
      </c>
      <c r="C17" s="91">
        <f t="shared" si="0"/>
        <v>44490</v>
      </c>
      <c r="D17" s="95">
        <f t="shared" si="3"/>
        <v>44490</v>
      </c>
      <c r="E17" s="104">
        <f t="shared" si="1"/>
        <v>44492</v>
      </c>
      <c r="F17" s="95">
        <f t="shared" si="2"/>
        <v>44492</v>
      </c>
      <c r="I17" s="31"/>
      <c r="J17" s="29"/>
      <c r="K17" s="30"/>
    </row>
    <row r="18" spans="1:11" ht="15" customHeight="1" x14ac:dyDescent="0.25">
      <c r="A18" s="55" t="s">
        <v>26</v>
      </c>
      <c r="B18" s="76">
        <f>B16+1</f>
        <v>634</v>
      </c>
      <c r="C18" s="90">
        <f t="shared" si="0"/>
        <v>44494</v>
      </c>
      <c r="D18" s="56">
        <f>D16+7</f>
        <v>44494</v>
      </c>
      <c r="E18" s="109">
        <f t="shared" si="1"/>
        <v>44496</v>
      </c>
      <c r="F18" s="56">
        <f t="shared" si="2"/>
        <v>44496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4"/>
        <v>546</v>
      </c>
      <c r="C19" s="91">
        <f t="shared" si="0"/>
        <v>44497</v>
      </c>
      <c r="D19" s="95">
        <f t="shared" si="3"/>
        <v>44497</v>
      </c>
      <c r="E19" s="104">
        <f t="shared" si="1"/>
        <v>44499</v>
      </c>
      <c r="F19" s="95">
        <f t="shared" si="2"/>
        <v>44499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80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hidden="1" customHeight="1" thickTop="1" x14ac:dyDescent="0.25">
      <c r="A32" s="85"/>
      <c r="B32" s="102"/>
      <c r="C32" s="86"/>
      <c r="D32" s="89"/>
      <c r="E32" s="107"/>
      <c r="F32" s="88"/>
    </row>
    <row r="33" spans="1:6" ht="15" customHeight="1" thickTop="1" x14ac:dyDescent="0.25">
      <c r="A33" s="40" t="s">
        <v>22</v>
      </c>
      <c r="B33" s="39">
        <v>472</v>
      </c>
      <c r="C33" s="84">
        <f>D33</f>
        <v>44469</v>
      </c>
      <c r="D33" s="37">
        <f>D11</f>
        <v>44469</v>
      </c>
      <c r="E33" s="111">
        <f>F33</f>
        <v>44472</v>
      </c>
      <c r="F33" s="38">
        <f>D33+3</f>
        <v>44472</v>
      </c>
    </row>
    <row r="34" spans="1:6" ht="15" hidden="1" customHeight="1" x14ac:dyDescent="0.25">
      <c r="A34" s="85"/>
      <c r="B34" s="102"/>
      <c r="C34" s="86"/>
      <c r="D34" s="87"/>
      <c r="E34" s="107"/>
      <c r="F34" s="88"/>
    </row>
    <row r="35" spans="1:6" ht="15" customHeight="1" x14ac:dyDescent="0.25">
      <c r="A35" s="207" t="s">
        <v>29</v>
      </c>
      <c r="B35" s="208">
        <v>176</v>
      </c>
      <c r="C35" s="209">
        <f>D35</f>
        <v>44476</v>
      </c>
      <c r="D35" s="210">
        <f>D33+7</f>
        <v>44476</v>
      </c>
      <c r="E35" s="211">
        <f>F35</f>
        <v>44479</v>
      </c>
      <c r="F35" s="210">
        <f>D35+3</f>
        <v>44479</v>
      </c>
    </row>
    <row r="36" spans="1:6" ht="15" hidden="1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23</v>
      </c>
      <c r="B37" s="39">
        <v>628</v>
      </c>
      <c r="C37" s="84">
        <f>D37</f>
        <v>44483</v>
      </c>
      <c r="D37" s="38">
        <f>D35+7</f>
        <v>44483</v>
      </c>
      <c r="E37" s="111">
        <f>F37</f>
        <v>44486</v>
      </c>
      <c r="F37" s="38">
        <f>D37+3</f>
        <v>44486</v>
      </c>
    </row>
    <row r="38" spans="1:6" ht="15" hidden="1" customHeight="1" x14ac:dyDescent="0.25">
      <c r="A38" s="85"/>
      <c r="B38" s="102"/>
      <c r="C38" s="86"/>
      <c r="D38" s="87"/>
      <c r="E38" s="107"/>
      <c r="F38" s="88"/>
    </row>
    <row r="39" spans="1:6" ht="15" customHeight="1" x14ac:dyDescent="0.25">
      <c r="A39" s="207" t="s">
        <v>29</v>
      </c>
      <c r="B39" s="208">
        <v>177</v>
      </c>
      <c r="C39" s="209">
        <f>D39</f>
        <v>44490</v>
      </c>
      <c r="D39" s="210">
        <f>D37+7</f>
        <v>44490</v>
      </c>
      <c r="E39" s="211">
        <f>F39</f>
        <v>44493</v>
      </c>
      <c r="F39" s="210">
        <f>D39+3</f>
        <v>44493</v>
      </c>
    </row>
    <row r="40" spans="1:6" ht="15" hidden="1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23</v>
      </c>
      <c r="B41" s="39">
        <v>629</v>
      </c>
      <c r="C41" s="84">
        <f>D41</f>
        <v>44497</v>
      </c>
      <c r="D41" s="38">
        <f>D39+7</f>
        <v>44497</v>
      </c>
      <c r="E41" s="111">
        <f>F41</f>
        <v>44500</v>
      </c>
      <c r="F41" s="38">
        <f>D41+3</f>
        <v>44500</v>
      </c>
    </row>
    <row r="42" spans="1:6" ht="15" hidden="1" customHeight="1" x14ac:dyDescent="0.25">
      <c r="A42" s="134"/>
      <c r="B42" s="135"/>
      <c r="C42" s="136"/>
      <c r="D42" s="137"/>
      <c r="E42" s="136"/>
      <c r="F42" s="13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">
        <v>29</v>
      </c>
      <c r="B51" s="42">
        <v>175</v>
      </c>
      <c r="C51" s="97">
        <f t="shared" ref="C51:C56" si="5">D51</f>
        <v>44467</v>
      </c>
      <c r="D51" s="43">
        <f>D10+1</f>
        <v>44467</v>
      </c>
      <c r="E51" s="105">
        <f t="shared" ref="E51:E56" si="6">F51</f>
        <v>44471</v>
      </c>
      <c r="F51" s="44">
        <f>D51+4</f>
        <v>44471</v>
      </c>
    </row>
    <row r="52" spans="1:6" ht="15" customHeight="1" x14ac:dyDescent="0.25">
      <c r="A52" s="69" t="s">
        <v>33</v>
      </c>
      <c r="B52" s="45" t="s">
        <v>34</v>
      </c>
      <c r="C52" s="98">
        <f t="shared" si="5"/>
        <v>44474</v>
      </c>
      <c r="D52" s="70">
        <f>D51+7</f>
        <v>44474</v>
      </c>
      <c r="E52" s="98">
        <f t="shared" si="6"/>
        <v>44476</v>
      </c>
      <c r="F52" s="70">
        <f>D52+2</f>
        <v>44476</v>
      </c>
    </row>
    <row r="53" spans="1:6" ht="15" customHeight="1" x14ac:dyDescent="0.25">
      <c r="A53" s="41" t="s">
        <v>31</v>
      </c>
      <c r="B53" s="71">
        <v>473</v>
      </c>
      <c r="C53" s="97">
        <f t="shared" si="5"/>
        <v>44481</v>
      </c>
      <c r="D53" s="73">
        <f>D52+7</f>
        <v>44481</v>
      </c>
      <c r="E53" s="105">
        <f t="shared" si="6"/>
        <v>44483</v>
      </c>
      <c r="F53" s="44">
        <f>D53+2</f>
        <v>44483</v>
      </c>
    </row>
    <row r="54" spans="1:6" ht="15" customHeight="1" x14ac:dyDescent="0.25">
      <c r="A54" s="69" t="str">
        <f>A37</f>
        <v>Caribe Mariner</v>
      </c>
      <c r="B54" s="45">
        <f>B37</f>
        <v>628</v>
      </c>
      <c r="C54" s="98">
        <f t="shared" si="5"/>
        <v>44483</v>
      </c>
      <c r="D54" s="70">
        <f>D37</f>
        <v>44483</v>
      </c>
      <c r="E54" s="98">
        <f t="shared" si="6"/>
        <v>44488</v>
      </c>
      <c r="F54" s="70">
        <f>D54+5</f>
        <v>44488</v>
      </c>
    </row>
    <row r="55" spans="1:6" ht="12.75" customHeight="1" x14ac:dyDescent="0.25">
      <c r="A55" s="184" t="str">
        <f>A39</f>
        <v>Vanquish</v>
      </c>
      <c r="B55" s="71">
        <f>B39</f>
        <v>177</v>
      </c>
      <c r="C55" s="97">
        <f t="shared" si="5"/>
        <v>44490</v>
      </c>
      <c r="D55" s="188">
        <f>D39</f>
        <v>44490</v>
      </c>
      <c r="E55" s="105">
        <f t="shared" si="6"/>
        <v>44495</v>
      </c>
      <c r="F55" s="44">
        <f>D55+5</f>
        <v>44495</v>
      </c>
    </row>
    <row r="56" spans="1:6" ht="12.75" customHeight="1" x14ac:dyDescent="0.25">
      <c r="A56" s="185" t="str">
        <f>A41</f>
        <v>Caribe Mariner</v>
      </c>
      <c r="B56" s="45">
        <f>B41</f>
        <v>629</v>
      </c>
      <c r="C56" s="186">
        <f t="shared" si="5"/>
        <v>44497</v>
      </c>
      <c r="D56" s="187">
        <f>D41</f>
        <v>44497</v>
      </c>
      <c r="E56" s="98">
        <f t="shared" si="6"/>
        <v>44502</v>
      </c>
      <c r="F56" s="70">
        <f>D56+5</f>
        <v>44502</v>
      </c>
    </row>
    <row r="57" spans="1:6" ht="12.75" customHeight="1" x14ac:dyDescent="0.25">
      <c r="A57" s="309" t="s">
        <v>18</v>
      </c>
      <c r="B57" s="309"/>
      <c r="C57" s="309"/>
      <c r="D57" s="309"/>
      <c r="E57" s="309"/>
      <c r="F57" s="2"/>
    </row>
    <row r="58" spans="1:6" ht="12.75" customHeight="1" x14ac:dyDescent="0.25">
      <c r="A58" s="308" t="s">
        <v>14</v>
      </c>
      <c r="B58" s="308"/>
      <c r="C58" s="308"/>
      <c r="D58" s="308"/>
      <c r="E58" s="308"/>
      <c r="F58" s="2"/>
    </row>
    <row r="59" spans="1:6" ht="17.25" customHeight="1" x14ac:dyDescent="0.25">
      <c r="A59" s="68"/>
      <c r="B59" s="180"/>
      <c r="C59" s="180"/>
      <c r="D59" s="180"/>
      <c r="E59" s="180"/>
      <c r="F59" s="2"/>
    </row>
    <row r="60" spans="1:6" ht="26.25" customHeight="1" x14ac:dyDescent="0.25">
      <c r="A60" s="7"/>
      <c r="B60" s="8"/>
      <c r="C60" s="9"/>
      <c r="D60" s="10"/>
      <c r="E60" s="9"/>
      <c r="F60" s="310"/>
    </row>
    <row r="61" spans="1:6" ht="18.75" customHeight="1" x14ac:dyDescent="0.25">
      <c r="A61" s="312" t="s">
        <v>0</v>
      </c>
      <c r="B61" s="313"/>
      <c r="C61" s="314" t="s">
        <v>12</v>
      </c>
      <c r="D61" s="315"/>
      <c r="E61" s="11"/>
      <c r="F61" s="311"/>
    </row>
    <row r="62" spans="1:6" ht="15" customHeight="1" x14ac:dyDescent="0.25">
      <c r="A62" s="316" t="s">
        <v>2</v>
      </c>
      <c r="B62" s="316" t="s">
        <v>3</v>
      </c>
      <c r="C62" s="318" t="s">
        <v>4</v>
      </c>
      <c r="D62" s="319"/>
      <c r="E62" s="320" t="s">
        <v>13</v>
      </c>
      <c r="F62" s="321"/>
    </row>
    <row r="63" spans="1:6" ht="15" customHeight="1" x14ac:dyDescent="0.25">
      <c r="A63" s="317"/>
      <c r="B63" s="317"/>
      <c r="C63" s="149" t="s">
        <v>6</v>
      </c>
      <c r="D63" s="149" t="s">
        <v>7</v>
      </c>
      <c r="E63" s="149" t="s">
        <v>6</v>
      </c>
      <c r="F63" s="149" t="s">
        <v>7</v>
      </c>
    </row>
    <row r="64" spans="1:6" ht="15" customHeight="1" x14ac:dyDescent="0.25">
      <c r="A64" s="175" t="str">
        <f>A51</f>
        <v>Vanquish</v>
      </c>
      <c r="B64" s="176">
        <f>B51</f>
        <v>175</v>
      </c>
      <c r="C64" s="177">
        <f>D64</f>
        <v>44467</v>
      </c>
      <c r="D64" s="178">
        <f>D51</f>
        <v>44467</v>
      </c>
      <c r="E64" s="177">
        <f>F64</f>
        <v>44470</v>
      </c>
      <c r="F64" s="178">
        <f>D64+3</f>
        <v>44470</v>
      </c>
    </row>
    <row r="65" spans="1:7" ht="15" customHeight="1" thickBot="1" x14ac:dyDescent="0.3">
      <c r="A65" s="189" t="str">
        <f>A53</f>
        <v>JAN CARIBE</v>
      </c>
      <c r="B65" s="190">
        <f>B53</f>
        <v>473</v>
      </c>
      <c r="C65" s="191">
        <f>D65</f>
        <v>44481</v>
      </c>
      <c r="D65" s="192">
        <f>D53</f>
        <v>44481</v>
      </c>
      <c r="E65" s="191">
        <f>F65</f>
        <v>44484</v>
      </c>
      <c r="F65" s="193">
        <v>44484</v>
      </c>
    </row>
    <row r="66" spans="1:7" ht="15" customHeight="1" x14ac:dyDescent="0.25">
      <c r="A66" s="195" t="str">
        <f>A16</f>
        <v>Caribe Navigator</v>
      </c>
      <c r="B66" s="196">
        <f>B16</f>
        <v>633</v>
      </c>
      <c r="C66" s="197">
        <f>D66</f>
        <v>44487</v>
      </c>
      <c r="D66" s="198">
        <f>D16</f>
        <v>44487</v>
      </c>
      <c r="E66" s="197">
        <f>F66</f>
        <v>44491</v>
      </c>
      <c r="F66" s="199">
        <f>D66+4</f>
        <v>44491</v>
      </c>
    </row>
    <row r="67" spans="1:7" ht="15" customHeight="1" x14ac:dyDescent="0.25">
      <c r="A67" s="200" t="str">
        <f>A18</f>
        <v>Caribe Navigator</v>
      </c>
      <c r="B67" s="163">
        <f>B18</f>
        <v>634</v>
      </c>
      <c r="C67" s="159">
        <f>D67</f>
        <v>44494</v>
      </c>
      <c r="D67" s="164">
        <f>D18</f>
        <v>44494</v>
      </c>
      <c r="E67" s="159">
        <f>F67</f>
        <v>44498</v>
      </c>
      <c r="F67" s="201">
        <f>D67+4</f>
        <v>44498</v>
      </c>
    </row>
    <row r="68" spans="1:7" ht="15" customHeight="1" thickBot="1" x14ac:dyDescent="0.3">
      <c r="A68" s="202" t="str">
        <f>A18</f>
        <v>Caribe Navigator</v>
      </c>
      <c r="B68" s="203">
        <v>635</v>
      </c>
      <c r="C68" s="204">
        <f>D68</f>
        <v>44501</v>
      </c>
      <c r="D68" s="205">
        <f>D67+7</f>
        <v>44501</v>
      </c>
      <c r="E68" s="204">
        <f>F68</f>
        <v>44505</v>
      </c>
      <c r="F68" s="206">
        <f>D68+4</f>
        <v>44505</v>
      </c>
    </row>
    <row r="69" spans="1:7" ht="15" customHeight="1" x14ac:dyDescent="0.25">
      <c r="A69" s="194" t="s">
        <v>19</v>
      </c>
      <c r="B69" s="194"/>
      <c r="C69" s="194"/>
      <c r="D69" s="24"/>
      <c r="E69" s="24"/>
      <c r="F69" s="24"/>
      <c r="G69" s="26"/>
    </row>
    <row r="70" spans="1:7" x14ac:dyDescent="0.25">
      <c r="A70" s="308" t="s">
        <v>14</v>
      </c>
      <c r="B70" s="308"/>
      <c r="C70" s="308"/>
      <c r="D70" s="308"/>
      <c r="E70" s="308"/>
      <c r="F70" s="27"/>
    </row>
    <row r="71" spans="1:7" ht="12.75" customHeight="1" x14ac:dyDescent="0.25">
      <c r="A71" s="12"/>
      <c r="B71" s="21"/>
      <c r="C71" s="13"/>
      <c r="D71" s="22"/>
      <c r="E71" s="13"/>
      <c r="F71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70:E70"/>
    <mergeCell ref="A57:E57"/>
    <mergeCell ref="A58:E58"/>
    <mergeCell ref="F60:F61"/>
    <mergeCell ref="A61:B61"/>
    <mergeCell ref="C61:D61"/>
    <mergeCell ref="A62:A63"/>
    <mergeCell ref="B62:B63"/>
    <mergeCell ref="C62:D62"/>
    <mergeCell ref="E62:F62"/>
  </mergeCells>
  <pageMargins left="0.75" right="0.75" top="1" bottom="1" header="0.5" footer="0.5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44440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23</v>
      </c>
      <c r="B10" s="75">
        <v>622</v>
      </c>
      <c r="C10" s="90">
        <f t="shared" ref="C10:C19" si="0">D10</f>
        <v>44438</v>
      </c>
      <c r="D10" s="57">
        <v>44438</v>
      </c>
      <c r="E10" s="112">
        <f>F10</f>
        <v>44440</v>
      </c>
      <c r="F10" s="56">
        <f>D10+2</f>
        <v>44440</v>
      </c>
      <c r="I10" s="28"/>
      <c r="J10" s="29"/>
      <c r="K10" s="30"/>
    </row>
    <row r="11" spans="1:11" ht="15" customHeight="1" x14ac:dyDescent="0.25">
      <c r="A11" s="92" t="s">
        <v>26</v>
      </c>
      <c r="B11" s="93">
        <v>627</v>
      </c>
      <c r="C11" s="148">
        <f t="shared" si="0"/>
        <v>44441</v>
      </c>
      <c r="D11" s="94">
        <f>D10+3</f>
        <v>44441</v>
      </c>
      <c r="E11" s="108">
        <f t="shared" ref="E11:E19" si="1">F11</f>
        <v>44443</v>
      </c>
      <c r="F11" s="95">
        <f t="shared" ref="F11:F19" si="2">D11+2</f>
        <v>44443</v>
      </c>
      <c r="I11" s="28"/>
      <c r="J11" s="29"/>
      <c r="K11" s="30"/>
    </row>
    <row r="12" spans="1:11" ht="15" customHeight="1" x14ac:dyDescent="0.25">
      <c r="A12" s="55" t="s">
        <v>23</v>
      </c>
      <c r="B12" s="147">
        <v>623</v>
      </c>
      <c r="C12" s="165">
        <f t="shared" si="0"/>
        <v>44446</v>
      </c>
      <c r="D12" s="56">
        <f>D10+8</f>
        <v>44446</v>
      </c>
      <c r="E12" s="109">
        <f t="shared" si="1"/>
        <v>44448</v>
      </c>
      <c r="F12" s="56">
        <f t="shared" si="2"/>
        <v>44448</v>
      </c>
      <c r="I12" s="31"/>
      <c r="J12" s="29"/>
      <c r="K12" s="30"/>
    </row>
    <row r="13" spans="1:11" ht="15" customHeight="1" x14ac:dyDescent="0.25">
      <c r="A13" s="92" t="s">
        <v>26</v>
      </c>
      <c r="B13" s="96">
        <v>628</v>
      </c>
      <c r="C13" s="91">
        <f t="shared" si="0"/>
        <v>44448</v>
      </c>
      <c r="D13" s="95">
        <f t="shared" ref="D13:D19" si="3">D11+7</f>
        <v>44448</v>
      </c>
      <c r="E13" s="104">
        <f t="shared" si="1"/>
        <v>44450</v>
      </c>
      <c r="F13" s="95">
        <f t="shared" si="2"/>
        <v>44450</v>
      </c>
      <c r="I13" s="31"/>
      <c r="J13" s="29"/>
      <c r="K13" s="30"/>
    </row>
    <row r="14" spans="1:11" ht="12.75" customHeight="1" x14ac:dyDescent="0.25">
      <c r="A14" s="55" t="s">
        <v>23</v>
      </c>
      <c r="B14" s="76">
        <f t="shared" ref="B14:B19" si="4">B12+1</f>
        <v>624</v>
      </c>
      <c r="C14" s="90">
        <f t="shared" si="0"/>
        <v>44452</v>
      </c>
      <c r="D14" s="56">
        <f>D12+6</f>
        <v>44452</v>
      </c>
      <c r="E14" s="109">
        <f t="shared" si="1"/>
        <v>44454</v>
      </c>
      <c r="F14" s="56">
        <f t="shared" si="2"/>
        <v>44454</v>
      </c>
      <c r="I14" s="31"/>
      <c r="J14" s="29"/>
      <c r="K14" s="30"/>
    </row>
    <row r="15" spans="1:11" ht="15" customHeight="1" x14ac:dyDescent="0.25">
      <c r="A15" s="92" t="s">
        <v>26</v>
      </c>
      <c r="B15" s="96">
        <f t="shared" si="4"/>
        <v>629</v>
      </c>
      <c r="C15" s="91">
        <f t="shared" si="0"/>
        <v>44455</v>
      </c>
      <c r="D15" s="95">
        <f t="shared" si="3"/>
        <v>44455</v>
      </c>
      <c r="E15" s="104">
        <f t="shared" si="1"/>
        <v>44457</v>
      </c>
      <c r="F15" s="95">
        <f t="shared" si="2"/>
        <v>44457</v>
      </c>
      <c r="I15" s="31"/>
      <c r="J15" s="29"/>
      <c r="K15" s="30"/>
    </row>
    <row r="16" spans="1:11" ht="15" customHeight="1" x14ac:dyDescent="0.25">
      <c r="A16" s="55" t="s">
        <v>23</v>
      </c>
      <c r="B16" s="76">
        <f t="shared" si="4"/>
        <v>625</v>
      </c>
      <c r="C16" s="90">
        <f t="shared" si="0"/>
        <v>44459</v>
      </c>
      <c r="D16" s="56">
        <f t="shared" si="3"/>
        <v>44459</v>
      </c>
      <c r="E16" s="109">
        <f t="shared" si="1"/>
        <v>44461</v>
      </c>
      <c r="F16" s="56">
        <f t="shared" si="2"/>
        <v>44461</v>
      </c>
      <c r="I16" s="31"/>
      <c r="J16" s="29"/>
      <c r="K16" s="30"/>
    </row>
    <row r="17" spans="1:11" ht="15" customHeight="1" x14ac:dyDescent="0.25">
      <c r="A17" s="92" t="s">
        <v>26</v>
      </c>
      <c r="B17" s="96">
        <v>630</v>
      </c>
      <c r="C17" s="91">
        <f t="shared" si="0"/>
        <v>44462</v>
      </c>
      <c r="D17" s="95">
        <f t="shared" si="3"/>
        <v>44462</v>
      </c>
      <c r="E17" s="104">
        <f t="shared" si="1"/>
        <v>44464</v>
      </c>
      <c r="F17" s="95">
        <f t="shared" si="2"/>
        <v>44464</v>
      </c>
      <c r="I17" s="31"/>
      <c r="J17" s="29"/>
      <c r="K17" s="30"/>
    </row>
    <row r="18" spans="1:11" ht="15" customHeight="1" x14ac:dyDescent="0.25">
      <c r="A18" s="55" t="s">
        <v>23</v>
      </c>
      <c r="B18" s="76">
        <v>626</v>
      </c>
      <c r="C18" s="90">
        <f t="shared" si="0"/>
        <v>44466</v>
      </c>
      <c r="D18" s="56">
        <f>D16+7</f>
        <v>44466</v>
      </c>
      <c r="E18" s="109">
        <f t="shared" si="1"/>
        <v>44468</v>
      </c>
      <c r="F18" s="56">
        <f t="shared" si="2"/>
        <v>44468</v>
      </c>
      <c r="I18" s="31"/>
      <c r="J18" s="29"/>
      <c r="K18" s="30"/>
    </row>
    <row r="19" spans="1:11" ht="15" customHeight="1" x14ac:dyDescent="0.25">
      <c r="A19" s="92" t="s">
        <v>26</v>
      </c>
      <c r="B19" s="96">
        <f t="shared" si="4"/>
        <v>631</v>
      </c>
      <c r="C19" s="91">
        <f t="shared" si="0"/>
        <v>44469</v>
      </c>
      <c r="D19" s="95">
        <f t="shared" si="3"/>
        <v>44469</v>
      </c>
      <c r="E19" s="104">
        <f t="shared" si="1"/>
        <v>44471</v>
      </c>
      <c r="F19" s="95">
        <f t="shared" si="2"/>
        <v>44471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7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85"/>
      <c r="B32" s="102"/>
      <c r="C32" s="86"/>
      <c r="D32" s="89"/>
      <c r="E32" s="107"/>
      <c r="F32" s="88"/>
    </row>
    <row r="33" spans="1:6" ht="15" customHeight="1" x14ac:dyDescent="0.25">
      <c r="A33" s="40" t="s">
        <v>29</v>
      </c>
      <c r="B33" s="39">
        <v>172</v>
      </c>
      <c r="C33" s="84">
        <f>D33</f>
        <v>44441</v>
      </c>
      <c r="D33" s="37">
        <f>D11</f>
        <v>44441</v>
      </c>
      <c r="E33" s="111">
        <f>F33</f>
        <v>44444</v>
      </c>
      <c r="F33" s="38">
        <f>D33+3</f>
        <v>44444</v>
      </c>
    </row>
    <row r="34" spans="1:6" ht="15" customHeight="1" x14ac:dyDescent="0.25">
      <c r="A34" s="85"/>
      <c r="B34" s="102"/>
      <c r="C34" s="86"/>
      <c r="D34" s="87"/>
      <c r="E34" s="107"/>
      <c r="F34" s="88"/>
    </row>
    <row r="35" spans="1:6" ht="15" customHeight="1" x14ac:dyDescent="0.25">
      <c r="A35" s="40" t="s">
        <v>29</v>
      </c>
      <c r="B35" s="39">
        <f>B33+1</f>
        <v>173</v>
      </c>
      <c r="C35" s="84">
        <f>D35</f>
        <v>44448</v>
      </c>
      <c r="D35" s="38">
        <f>D33+7</f>
        <v>44448</v>
      </c>
      <c r="E35" s="111">
        <f>F35</f>
        <v>44451</v>
      </c>
      <c r="F35" s="38">
        <f>D35+3</f>
        <v>44451</v>
      </c>
    </row>
    <row r="36" spans="1:6" ht="15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29</v>
      </c>
      <c r="B37" s="39">
        <f>B35+1</f>
        <v>174</v>
      </c>
      <c r="C37" s="84">
        <f>D37</f>
        <v>44455</v>
      </c>
      <c r="D37" s="38">
        <f>D35+7</f>
        <v>44455</v>
      </c>
      <c r="E37" s="111">
        <f>F37</f>
        <v>44458</v>
      </c>
      <c r="F37" s="38">
        <f>D37+3</f>
        <v>44458</v>
      </c>
    </row>
    <row r="38" spans="1:6" ht="15" customHeight="1" x14ac:dyDescent="0.25">
      <c r="A38" s="85"/>
      <c r="B38" s="102"/>
      <c r="C38" s="86"/>
      <c r="D38" s="87"/>
      <c r="E38" s="107"/>
      <c r="F38" s="88"/>
    </row>
    <row r="39" spans="1:6" ht="15" customHeight="1" x14ac:dyDescent="0.25">
      <c r="A39" s="40" t="s">
        <v>31</v>
      </c>
      <c r="B39" s="39">
        <v>471</v>
      </c>
      <c r="C39" s="84">
        <f>D39</f>
        <v>44462</v>
      </c>
      <c r="D39" s="38">
        <f>D37+7</f>
        <v>44462</v>
      </c>
      <c r="E39" s="111">
        <f>F39</f>
        <v>44465</v>
      </c>
      <c r="F39" s="38">
        <f>D39+3</f>
        <v>44465</v>
      </c>
    </row>
    <row r="40" spans="1:6" ht="15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31</v>
      </c>
      <c r="B41" s="39">
        <v>472</v>
      </c>
      <c r="C41" s="84">
        <f>D41</f>
        <v>44469</v>
      </c>
      <c r="D41" s="38">
        <f>D39+7</f>
        <v>44469</v>
      </c>
      <c r="E41" s="111">
        <f>F41</f>
        <v>44472</v>
      </c>
      <c r="F41" s="38">
        <f>D41+3</f>
        <v>44472</v>
      </c>
    </row>
    <row r="42" spans="1:6" ht="15" customHeight="1" x14ac:dyDescent="0.25">
      <c r="A42" s="134"/>
      <c r="B42" s="135"/>
      <c r="C42" s="136"/>
      <c r="D42" s="137"/>
      <c r="E42" s="136"/>
      <c r="F42" s="13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">
        <v>22</v>
      </c>
      <c r="B51" s="42">
        <v>468</v>
      </c>
      <c r="C51" s="97">
        <f>D51</f>
        <v>44439</v>
      </c>
      <c r="D51" s="43">
        <v>44439</v>
      </c>
      <c r="E51" s="105">
        <f>F51</f>
        <v>44443</v>
      </c>
      <c r="F51" s="44">
        <f>D51+4</f>
        <v>44443</v>
      </c>
    </row>
    <row r="52" spans="1:6" ht="15" customHeight="1" x14ac:dyDescent="0.25">
      <c r="A52" s="69" t="s">
        <v>22</v>
      </c>
      <c r="B52" s="45">
        <v>469</v>
      </c>
      <c r="C52" s="98">
        <f>D52</f>
        <v>44447</v>
      </c>
      <c r="D52" s="70">
        <f>D51+8</f>
        <v>44447</v>
      </c>
      <c r="E52" s="98">
        <f>F52</f>
        <v>44449</v>
      </c>
      <c r="F52" s="70">
        <f>D52+2</f>
        <v>44449</v>
      </c>
    </row>
    <row r="53" spans="1:6" ht="15" customHeight="1" x14ac:dyDescent="0.25">
      <c r="A53" s="72" t="s">
        <v>22</v>
      </c>
      <c r="B53" s="71">
        <v>470</v>
      </c>
      <c r="C53" s="97">
        <f>D53</f>
        <v>44453</v>
      </c>
      <c r="D53" s="73">
        <f>D52+6</f>
        <v>44453</v>
      </c>
      <c r="E53" s="105">
        <f>F53</f>
        <v>44457</v>
      </c>
      <c r="F53" s="44">
        <f>D53+4</f>
        <v>44457</v>
      </c>
    </row>
    <row r="54" spans="1:6" ht="15" customHeight="1" x14ac:dyDescent="0.25">
      <c r="A54" s="69" t="s">
        <v>33</v>
      </c>
      <c r="B54" s="45" t="s">
        <v>34</v>
      </c>
      <c r="C54" s="182">
        <f>D54</f>
        <v>44460</v>
      </c>
      <c r="D54" s="183">
        <f t="shared" ref="D54:D55" si="5">D53+7</f>
        <v>44460</v>
      </c>
      <c r="E54" s="182">
        <f>F54</f>
        <v>44462</v>
      </c>
      <c r="F54" s="183">
        <f>D54+2</f>
        <v>44462</v>
      </c>
    </row>
    <row r="55" spans="1:6" ht="12.75" customHeight="1" x14ac:dyDescent="0.25">
      <c r="A55" s="72" t="s">
        <v>29</v>
      </c>
      <c r="B55" s="71">
        <v>175</v>
      </c>
      <c r="C55" s="97">
        <f>D55</f>
        <v>44467</v>
      </c>
      <c r="D55" s="74">
        <f t="shared" si="5"/>
        <v>44467</v>
      </c>
      <c r="E55" s="105">
        <f>F55</f>
        <v>44471</v>
      </c>
      <c r="F55" s="44">
        <f>D55+4</f>
        <v>44471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179"/>
      <c r="C58" s="179"/>
      <c r="D58" s="179"/>
      <c r="E58" s="179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x14ac:dyDescent="0.25">
      <c r="A62" s="317"/>
      <c r="B62" s="317"/>
      <c r="C62" s="149" t="s">
        <v>6</v>
      </c>
      <c r="D62" s="149" t="s">
        <v>7</v>
      </c>
      <c r="E62" s="149" t="s">
        <v>6</v>
      </c>
      <c r="F62" s="149" t="s">
        <v>7</v>
      </c>
    </row>
    <row r="63" spans="1:6" ht="15" customHeight="1" x14ac:dyDescent="0.25">
      <c r="A63" s="175" t="s">
        <v>22</v>
      </c>
      <c r="B63" s="176">
        <f>B51</f>
        <v>468</v>
      </c>
      <c r="C63" s="177">
        <f>D63</f>
        <v>44439</v>
      </c>
      <c r="D63" s="178">
        <f>D51</f>
        <v>44439</v>
      </c>
      <c r="E63" s="177">
        <f>F63</f>
        <v>44442</v>
      </c>
      <c r="F63" s="178">
        <f>D63+3</f>
        <v>44442</v>
      </c>
    </row>
    <row r="64" spans="1:6" ht="15" customHeight="1" x14ac:dyDescent="0.25">
      <c r="A64" s="157"/>
      <c r="B64" s="158"/>
      <c r="C64" s="159"/>
      <c r="D64" s="160"/>
      <c r="E64" s="159"/>
      <c r="F64" s="161"/>
    </row>
    <row r="65" spans="1:7" ht="15" customHeight="1" x14ac:dyDescent="0.25">
      <c r="A65" s="175" t="s">
        <v>22</v>
      </c>
      <c r="B65" s="176">
        <f>B53</f>
        <v>470</v>
      </c>
      <c r="C65" s="177">
        <f>D65</f>
        <v>44453</v>
      </c>
      <c r="D65" s="178">
        <f>D53</f>
        <v>44453</v>
      </c>
      <c r="E65" s="177">
        <f>F65</f>
        <v>44456</v>
      </c>
      <c r="F65" s="178">
        <f>D65+3</f>
        <v>44456</v>
      </c>
    </row>
    <row r="66" spans="1:7" ht="15" customHeight="1" x14ac:dyDescent="0.25">
      <c r="A66" s="162"/>
      <c r="B66" s="163"/>
      <c r="C66" s="159"/>
      <c r="D66" s="164"/>
      <c r="E66" s="159"/>
      <c r="F66" s="161"/>
    </row>
    <row r="67" spans="1:7" ht="15" customHeight="1" x14ac:dyDescent="0.25">
      <c r="A67" s="175" t="s">
        <v>22</v>
      </c>
      <c r="B67" s="176">
        <f>B55</f>
        <v>175</v>
      </c>
      <c r="C67" s="177">
        <f>D67</f>
        <v>44467</v>
      </c>
      <c r="D67" s="178">
        <f>D65+14</f>
        <v>44467</v>
      </c>
      <c r="E67" s="177">
        <f>F67</f>
        <v>44470</v>
      </c>
      <c r="F67" s="178">
        <f>D67+3</f>
        <v>44470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/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44409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623</v>
      </c>
      <c r="C10" s="90">
        <f t="shared" ref="C10:C19" si="0">D10</f>
        <v>44410</v>
      </c>
      <c r="D10" s="57">
        <v>44410</v>
      </c>
      <c r="E10" s="112">
        <f>F10</f>
        <v>44412</v>
      </c>
      <c r="F10" s="56">
        <f>D10+2</f>
        <v>44412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542</v>
      </c>
      <c r="C11" s="148">
        <f t="shared" si="0"/>
        <v>44413</v>
      </c>
      <c r="D11" s="94">
        <f>D10+3</f>
        <v>44413</v>
      </c>
      <c r="E11" s="108">
        <f t="shared" ref="E11:E19" si="1">F11</f>
        <v>44415</v>
      </c>
      <c r="F11" s="95">
        <f t="shared" ref="F11:F19" si="2">D11+2</f>
        <v>44415</v>
      </c>
      <c r="I11" s="28"/>
      <c r="J11" s="29"/>
      <c r="K11" s="30"/>
    </row>
    <row r="12" spans="1:11" ht="15" customHeight="1" x14ac:dyDescent="0.25">
      <c r="A12" s="55" t="s">
        <v>30</v>
      </c>
      <c r="B12" s="147">
        <v>619</v>
      </c>
      <c r="C12" s="165">
        <f t="shared" si="0"/>
        <v>44417</v>
      </c>
      <c r="D12" s="56">
        <f>D10+7</f>
        <v>44417</v>
      </c>
      <c r="E12" s="109">
        <f t="shared" si="1"/>
        <v>44419</v>
      </c>
      <c r="F12" s="56">
        <f t="shared" si="2"/>
        <v>44419</v>
      </c>
      <c r="I12" s="31"/>
      <c r="J12" s="29"/>
      <c r="K12" s="30"/>
    </row>
    <row r="13" spans="1:11" ht="15" customHeight="1" x14ac:dyDescent="0.25">
      <c r="A13" s="92" t="s">
        <v>26</v>
      </c>
      <c r="B13" s="96">
        <v>624</v>
      </c>
      <c r="C13" s="91">
        <f t="shared" si="0"/>
        <v>44420</v>
      </c>
      <c r="D13" s="95">
        <f t="shared" ref="D13:D19" si="3">D11+7</f>
        <v>44420</v>
      </c>
      <c r="E13" s="104">
        <f t="shared" si="1"/>
        <v>44422</v>
      </c>
      <c r="F13" s="95">
        <f t="shared" si="2"/>
        <v>44422</v>
      </c>
      <c r="I13" s="31"/>
      <c r="J13" s="29"/>
      <c r="K13" s="30"/>
    </row>
    <row r="14" spans="1:11" ht="12.75" customHeight="1" x14ac:dyDescent="0.25">
      <c r="A14" s="55" t="s">
        <v>23</v>
      </c>
      <c r="B14" s="76">
        <f t="shared" ref="B14:B19" si="4">B12+1</f>
        <v>620</v>
      </c>
      <c r="C14" s="90">
        <f t="shared" si="0"/>
        <v>44424</v>
      </c>
      <c r="D14" s="56">
        <f>D12+7</f>
        <v>44424</v>
      </c>
      <c r="E14" s="109">
        <f t="shared" si="1"/>
        <v>44426</v>
      </c>
      <c r="F14" s="56">
        <f t="shared" si="2"/>
        <v>44426</v>
      </c>
      <c r="I14" s="31"/>
      <c r="J14" s="29"/>
      <c r="K14" s="30"/>
    </row>
    <row r="15" spans="1:11" ht="15" customHeight="1" x14ac:dyDescent="0.25">
      <c r="A15" s="92" t="s">
        <v>26</v>
      </c>
      <c r="B15" s="96">
        <f t="shared" si="4"/>
        <v>625</v>
      </c>
      <c r="C15" s="91">
        <f t="shared" si="0"/>
        <v>44427</v>
      </c>
      <c r="D15" s="95">
        <f t="shared" si="3"/>
        <v>44427</v>
      </c>
      <c r="E15" s="104">
        <f t="shared" si="1"/>
        <v>44429</v>
      </c>
      <c r="F15" s="95">
        <f t="shared" si="2"/>
        <v>44429</v>
      </c>
      <c r="I15" s="31"/>
      <c r="J15" s="29"/>
      <c r="K15" s="30"/>
    </row>
    <row r="16" spans="1:11" ht="15" customHeight="1" x14ac:dyDescent="0.25">
      <c r="A16" s="55" t="s">
        <v>23</v>
      </c>
      <c r="B16" s="76">
        <f t="shared" si="4"/>
        <v>621</v>
      </c>
      <c r="C16" s="90">
        <f t="shared" si="0"/>
        <v>44431</v>
      </c>
      <c r="D16" s="56">
        <f t="shared" si="3"/>
        <v>44431</v>
      </c>
      <c r="E16" s="109">
        <f t="shared" si="1"/>
        <v>44433</v>
      </c>
      <c r="F16" s="56">
        <f t="shared" si="2"/>
        <v>44433</v>
      </c>
      <c r="I16" s="31"/>
      <c r="J16" s="29"/>
      <c r="K16" s="30"/>
    </row>
    <row r="17" spans="1:11" ht="15" customHeight="1" x14ac:dyDescent="0.25">
      <c r="A17" s="92" t="s">
        <v>26</v>
      </c>
      <c r="B17" s="96">
        <f t="shared" si="4"/>
        <v>626</v>
      </c>
      <c r="C17" s="91">
        <f t="shared" si="0"/>
        <v>44434</v>
      </c>
      <c r="D17" s="95">
        <f t="shared" si="3"/>
        <v>44434</v>
      </c>
      <c r="E17" s="104">
        <f t="shared" si="1"/>
        <v>44436</v>
      </c>
      <c r="F17" s="95">
        <f t="shared" si="2"/>
        <v>44436</v>
      </c>
      <c r="I17" s="31"/>
      <c r="J17" s="29"/>
      <c r="K17" s="30"/>
    </row>
    <row r="18" spans="1:11" ht="15" customHeight="1" x14ac:dyDescent="0.25">
      <c r="A18" s="55" t="s">
        <v>23</v>
      </c>
      <c r="B18" s="76">
        <f t="shared" si="4"/>
        <v>622</v>
      </c>
      <c r="C18" s="90">
        <f t="shared" si="0"/>
        <v>44438</v>
      </c>
      <c r="D18" s="56">
        <f>D16+7</f>
        <v>44438</v>
      </c>
      <c r="E18" s="109">
        <f t="shared" si="1"/>
        <v>44440</v>
      </c>
      <c r="F18" s="56">
        <f t="shared" si="2"/>
        <v>44440</v>
      </c>
      <c r="I18" s="31"/>
      <c r="J18" s="29"/>
      <c r="K18" s="30"/>
    </row>
    <row r="19" spans="1:11" ht="15" customHeight="1" x14ac:dyDescent="0.25">
      <c r="A19" s="92" t="s">
        <v>26</v>
      </c>
      <c r="B19" s="96">
        <f t="shared" si="4"/>
        <v>627</v>
      </c>
      <c r="C19" s="91">
        <f t="shared" si="0"/>
        <v>44441</v>
      </c>
      <c r="D19" s="95">
        <f t="shared" si="3"/>
        <v>44441</v>
      </c>
      <c r="E19" s="104">
        <f t="shared" si="1"/>
        <v>44443</v>
      </c>
      <c r="F19" s="95">
        <f t="shared" si="2"/>
        <v>44443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56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85"/>
      <c r="B32" s="102"/>
      <c r="C32" s="86"/>
      <c r="D32" s="89"/>
      <c r="E32" s="107"/>
      <c r="F32" s="88"/>
    </row>
    <row r="33" spans="1:6" ht="15" customHeight="1" x14ac:dyDescent="0.25">
      <c r="A33" s="40" t="s">
        <v>22</v>
      </c>
      <c r="B33" s="39">
        <v>465</v>
      </c>
      <c r="C33" s="84">
        <f>D33</f>
        <v>44413</v>
      </c>
      <c r="D33" s="37">
        <f>D11</f>
        <v>44413</v>
      </c>
      <c r="E33" s="111">
        <f>F33</f>
        <v>44416</v>
      </c>
      <c r="F33" s="38">
        <f>D33+3</f>
        <v>44416</v>
      </c>
    </row>
    <row r="34" spans="1:6" ht="15" customHeight="1" x14ac:dyDescent="0.25">
      <c r="A34" s="85"/>
      <c r="B34" s="102"/>
      <c r="C34" s="86"/>
      <c r="D34" s="87"/>
      <c r="E34" s="107"/>
      <c r="F34" s="88"/>
    </row>
    <row r="35" spans="1:6" ht="15" customHeight="1" x14ac:dyDescent="0.25">
      <c r="A35" s="40" t="s">
        <v>22</v>
      </c>
      <c r="B35" s="39">
        <v>466</v>
      </c>
      <c r="C35" s="84">
        <f>D35</f>
        <v>44420</v>
      </c>
      <c r="D35" s="38">
        <f>D33+7</f>
        <v>44420</v>
      </c>
      <c r="E35" s="111">
        <f>F35</f>
        <v>44423</v>
      </c>
      <c r="F35" s="38">
        <f>D35+3</f>
        <v>44423</v>
      </c>
    </row>
    <row r="36" spans="1:6" ht="15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29</v>
      </c>
      <c r="B37" s="39">
        <v>170</v>
      </c>
      <c r="C37" s="84">
        <f>D37</f>
        <v>44427</v>
      </c>
      <c r="D37" s="38">
        <f>D35+7</f>
        <v>44427</v>
      </c>
      <c r="E37" s="111">
        <f>F37</f>
        <v>44430</v>
      </c>
      <c r="F37" s="38">
        <f>D37+3</f>
        <v>44430</v>
      </c>
    </row>
    <row r="38" spans="1:6" ht="15" customHeight="1" x14ac:dyDescent="0.25">
      <c r="A38" s="85"/>
      <c r="B38" s="102"/>
      <c r="C38" s="86"/>
      <c r="D38" s="87"/>
      <c r="E38" s="107"/>
      <c r="F38" s="88"/>
    </row>
    <row r="39" spans="1:6" ht="15" customHeight="1" x14ac:dyDescent="0.25">
      <c r="A39" s="40" t="s">
        <v>29</v>
      </c>
      <c r="B39" s="39">
        <f>B37+1</f>
        <v>171</v>
      </c>
      <c r="C39" s="84">
        <f>D39</f>
        <v>44434</v>
      </c>
      <c r="D39" s="38">
        <f>D37+7</f>
        <v>44434</v>
      </c>
      <c r="E39" s="111">
        <f>F39</f>
        <v>44437</v>
      </c>
      <c r="F39" s="38">
        <f>D39+3</f>
        <v>44437</v>
      </c>
    </row>
    <row r="40" spans="1:6" ht="15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29</v>
      </c>
      <c r="B41" s="39">
        <f>B39+1</f>
        <v>172</v>
      </c>
      <c r="C41" s="84">
        <f>D41</f>
        <v>44441</v>
      </c>
      <c r="D41" s="38">
        <f>D39+7</f>
        <v>44441</v>
      </c>
      <c r="E41" s="111">
        <f>F41</f>
        <v>44444</v>
      </c>
      <c r="F41" s="38">
        <f>D41+3</f>
        <v>44444</v>
      </c>
    </row>
    <row r="42" spans="1:6" ht="15" customHeight="1" x14ac:dyDescent="0.25">
      <c r="A42" s="134"/>
      <c r="B42" s="135"/>
      <c r="C42" s="136"/>
      <c r="D42" s="137"/>
      <c r="E42" s="136"/>
      <c r="F42" s="13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">
        <v>29</v>
      </c>
      <c r="B51" s="42">
        <v>169</v>
      </c>
      <c r="C51" s="97">
        <f>D51</f>
        <v>44418</v>
      </c>
      <c r="D51" s="43">
        <f>D33+5</f>
        <v>44418</v>
      </c>
      <c r="E51" s="105">
        <f>F51</f>
        <v>44420</v>
      </c>
      <c r="F51" s="44">
        <f>D51+2</f>
        <v>44420</v>
      </c>
    </row>
    <row r="52" spans="1:6" ht="15" customHeight="1" x14ac:dyDescent="0.25">
      <c r="A52" s="69" t="s">
        <v>31</v>
      </c>
      <c r="B52" s="45">
        <v>466</v>
      </c>
      <c r="C52" s="98">
        <f>D52</f>
        <v>44420</v>
      </c>
      <c r="D52" s="70">
        <f>D35</f>
        <v>44420</v>
      </c>
      <c r="E52" s="98">
        <f>F52</f>
        <v>44423</v>
      </c>
      <c r="F52" s="70">
        <f>D52+3</f>
        <v>44423</v>
      </c>
    </row>
    <row r="53" spans="1:6" ht="15" customHeight="1" x14ac:dyDescent="0.25">
      <c r="A53" s="72" t="s">
        <v>31</v>
      </c>
      <c r="B53" s="71">
        <v>467</v>
      </c>
      <c r="C53" s="97">
        <f>D53</f>
        <v>44432</v>
      </c>
      <c r="D53" s="73">
        <f>D37+5</f>
        <v>44432</v>
      </c>
      <c r="E53" s="105">
        <f>F53</f>
        <v>44434</v>
      </c>
      <c r="F53" s="74">
        <f>D53+2</f>
        <v>44434</v>
      </c>
    </row>
    <row r="54" spans="1:6" ht="15" customHeight="1" x14ac:dyDescent="0.25">
      <c r="A54" s="69" t="s">
        <v>31</v>
      </c>
      <c r="B54" s="45">
        <v>468</v>
      </c>
      <c r="C54" s="98">
        <f>D54</f>
        <v>44439</v>
      </c>
      <c r="D54" s="70">
        <f>D53+7</f>
        <v>44439</v>
      </c>
      <c r="E54" s="98">
        <f>F54</f>
        <v>44444</v>
      </c>
      <c r="F54" s="70">
        <f t="shared" ref="F54" si="5">D54+5</f>
        <v>44444</v>
      </c>
    </row>
    <row r="55" spans="1:6" ht="12.75" customHeight="1" x14ac:dyDescent="0.25">
      <c r="A55" s="72" t="s">
        <v>32</v>
      </c>
      <c r="B55" s="71" t="s">
        <v>32</v>
      </c>
      <c r="C55" s="99"/>
      <c r="D55" s="74"/>
      <c r="E55" s="105"/>
      <c r="F55" s="44"/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156"/>
      <c r="C58" s="156"/>
      <c r="D58" s="156"/>
      <c r="E58" s="156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x14ac:dyDescent="0.25">
      <c r="A62" s="317"/>
      <c r="B62" s="317"/>
      <c r="C62" s="149" t="s">
        <v>6</v>
      </c>
      <c r="D62" s="149" t="s">
        <v>7</v>
      </c>
      <c r="E62" s="149" t="s">
        <v>6</v>
      </c>
      <c r="F62" s="149" t="s">
        <v>7</v>
      </c>
    </row>
    <row r="63" spans="1:6" ht="15" customHeight="1" x14ac:dyDescent="0.25">
      <c r="A63" s="175"/>
      <c r="B63" s="176"/>
      <c r="C63" s="177"/>
      <c r="D63" s="178"/>
      <c r="E63" s="177"/>
      <c r="F63" s="178"/>
    </row>
    <row r="64" spans="1:6" ht="15" customHeight="1" x14ac:dyDescent="0.25">
      <c r="A64" s="157" t="s">
        <v>23</v>
      </c>
      <c r="B64" s="158">
        <v>464</v>
      </c>
      <c r="C64" s="159">
        <f>D64</f>
        <v>44417</v>
      </c>
      <c r="D64" s="160">
        <f>D12</f>
        <v>44417</v>
      </c>
      <c r="E64" s="159">
        <f>F64</f>
        <v>44421</v>
      </c>
      <c r="F64" s="161">
        <f>D64+4</f>
        <v>44421</v>
      </c>
    </row>
    <row r="65" spans="1:7" ht="15" customHeight="1" x14ac:dyDescent="0.25">
      <c r="A65" s="175"/>
      <c r="B65" s="176"/>
      <c r="C65" s="177"/>
      <c r="D65" s="178"/>
      <c r="E65" s="177"/>
      <c r="F65" s="178"/>
    </row>
    <row r="66" spans="1:7" ht="15" customHeight="1" x14ac:dyDescent="0.25">
      <c r="A66" s="162" t="s">
        <v>22</v>
      </c>
      <c r="B66" s="163">
        <v>467</v>
      </c>
      <c r="C66" s="159">
        <f>D66</f>
        <v>44432</v>
      </c>
      <c r="D66" s="164">
        <f>D16+1</f>
        <v>44432</v>
      </c>
      <c r="E66" s="159">
        <f>F66</f>
        <v>44436</v>
      </c>
      <c r="F66" s="161">
        <f>D66+4</f>
        <v>44436</v>
      </c>
    </row>
    <row r="67" spans="1:7" ht="15" customHeight="1" x14ac:dyDescent="0.25">
      <c r="A67" s="175" t="str">
        <f>A18</f>
        <v>Caribe Mariner</v>
      </c>
      <c r="B67" s="176">
        <f>B18</f>
        <v>622</v>
      </c>
      <c r="C67" s="177">
        <f>D67</f>
        <v>44438</v>
      </c>
      <c r="D67" s="178">
        <f>D66+6</f>
        <v>44438</v>
      </c>
      <c r="E67" s="177">
        <f>F67</f>
        <v>44442</v>
      </c>
      <c r="F67" s="178">
        <f>D67+4</f>
        <v>44442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/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44378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618</v>
      </c>
      <c r="C10" s="90">
        <f t="shared" ref="C10:C19" si="0">D10</f>
        <v>44375</v>
      </c>
      <c r="D10" s="57">
        <v>44375</v>
      </c>
      <c r="E10" s="112">
        <f>F10</f>
        <v>44377</v>
      </c>
      <c r="F10" s="56">
        <f>D10+2</f>
        <v>44377</v>
      </c>
      <c r="I10" s="28"/>
      <c r="J10" s="29"/>
      <c r="K10" s="30"/>
    </row>
    <row r="11" spans="1:11" ht="15" customHeight="1" thickBot="1" x14ac:dyDescent="0.3">
      <c r="A11" s="92" t="s">
        <v>25</v>
      </c>
      <c r="B11" s="93">
        <v>537</v>
      </c>
      <c r="C11" s="148">
        <f t="shared" si="0"/>
        <v>44378</v>
      </c>
      <c r="D11" s="94">
        <f>D10+3</f>
        <v>44378</v>
      </c>
      <c r="E11" s="108">
        <f t="shared" ref="E11:E19" si="1">F11</f>
        <v>44380</v>
      </c>
      <c r="F11" s="95">
        <f t="shared" ref="F11:F19" si="2">D11+2</f>
        <v>44380</v>
      </c>
      <c r="I11" s="28"/>
      <c r="J11" s="29"/>
      <c r="K11" s="30"/>
    </row>
    <row r="12" spans="1:11" ht="15" customHeight="1" thickTop="1" thickBot="1" x14ac:dyDescent="0.3">
      <c r="A12" s="55" t="s">
        <v>26</v>
      </c>
      <c r="B12" s="147">
        <f t="shared" ref="B12:B19" si="3">B10+1</f>
        <v>619</v>
      </c>
      <c r="C12" s="166">
        <f t="shared" si="0"/>
        <v>44384</v>
      </c>
      <c r="D12" s="56">
        <f>D10+9</f>
        <v>44384</v>
      </c>
      <c r="E12" s="109">
        <f t="shared" si="1"/>
        <v>44386</v>
      </c>
      <c r="F12" s="56">
        <f t="shared" si="2"/>
        <v>44386</v>
      </c>
      <c r="I12" s="31"/>
      <c r="J12" s="29"/>
      <c r="K12" s="30"/>
    </row>
    <row r="13" spans="1:11" ht="15" customHeight="1" thickTop="1" x14ac:dyDescent="0.25">
      <c r="A13" s="92" t="s">
        <v>25</v>
      </c>
      <c r="B13" s="96">
        <f t="shared" si="3"/>
        <v>538</v>
      </c>
      <c r="C13" s="91">
        <f t="shared" si="0"/>
        <v>44385</v>
      </c>
      <c r="D13" s="95">
        <f t="shared" ref="D13:D19" si="4">D11+7</f>
        <v>44385</v>
      </c>
      <c r="E13" s="104">
        <f t="shared" si="1"/>
        <v>44387</v>
      </c>
      <c r="F13" s="95">
        <f t="shared" si="2"/>
        <v>44387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f t="shared" si="3"/>
        <v>620</v>
      </c>
      <c r="C14" s="90">
        <f t="shared" si="0"/>
        <v>44389</v>
      </c>
      <c r="D14" s="56">
        <f>D12+5</f>
        <v>44389</v>
      </c>
      <c r="E14" s="109">
        <f t="shared" si="1"/>
        <v>44391</v>
      </c>
      <c r="F14" s="56">
        <f t="shared" si="2"/>
        <v>44391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539</v>
      </c>
      <c r="C15" s="91">
        <f t="shared" si="0"/>
        <v>44392</v>
      </c>
      <c r="D15" s="95">
        <f t="shared" si="4"/>
        <v>44392</v>
      </c>
      <c r="E15" s="104">
        <f t="shared" si="1"/>
        <v>44394</v>
      </c>
      <c r="F15" s="95">
        <f t="shared" si="2"/>
        <v>44394</v>
      </c>
      <c r="I15" s="31"/>
      <c r="J15" s="29"/>
      <c r="K15" s="30"/>
    </row>
    <row r="16" spans="1:11" ht="15" customHeight="1" x14ac:dyDescent="0.25">
      <c r="A16" s="55" t="s">
        <v>26</v>
      </c>
      <c r="B16" s="76">
        <f t="shared" si="3"/>
        <v>621</v>
      </c>
      <c r="C16" s="90">
        <f t="shared" si="0"/>
        <v>44396</v>
      </c>
      <c r="D16" s="56">
        <f t="shared" si="4"/>
        <v>44396</v>
      </c>
      <c r="E16" s="109">
        <f t="shared" si="1"/>
        <v>44398</v>
      </c>
      <c r="F16" s="56">
        <f t="shared" si="2"/>
        <v>44398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540</v>
      </c>
      <c r="C17" s="91">
        <f t="shared" si="0"/>
        <v>44399</v>
      </c>
      <c r="D17" s="95">
        <f t="shared" si="4"/>
        <v>44399</v>
      </c>
      <c r="E17" s="104">
        <f t="shared" si="1"/>
        <v>44401</v>
      </c>
      <c r="F17" s="95">
        <f t="shared" si="2"/>
        <v>44401</v>
      </c>
      <c r="I17" s="31"/>
      <c r="J17" s="29"/>
      <c r="K17" s="30"/>
    </row>
    <row r="18" spans="1:11" ht="15" customHeight="1" x14ac:dyDescent="0.25">
      <c r="A18" s="55" t="s">
        <v>26</v>
      </c>
      <c r="B18" s="76">
        <f t="shared" si="3"/>
        <v>622</v>
      </c>
      <c r="C18" s="90">
        <f t="shared" si="0"/>
        <v>44403</v>
      </c>
      <c r="D18" s="56">
        <f>D16+7</f>
        <v>44403</v>
      </c>
      <c r="E18" s="109">
        <f t="shared" si="1"/>
        <v>44405</v>
      </c>
      <c r="F18" s="56">
        <f t="shared" si="2"/>
        <v>44405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541</v>
      </c>
      <c r="C19" s="91">
        <f t="shared" si="0"/>
        <v>44406</v>
      </c>
      <c r="D19" s="95">
        <f t="shared" si="4"/>
        <v>44406</v>
      </c>
      <c r="E19" s="104">
        <f t="shared" si="1"/>
        <v>44408</v>
      </c>
      <c r="F19" s="95">
        <f t="shared" si="2"/>
        <v>44408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46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85"/>
      <c r="B32" s="102"/>
      <c r="C32" s="86"/>
      <c r="D32" s="89"/>
      <c r="E32" s="107"/>
      <c r="F32" s="88"/>
    </row>
    <row r="33" spans="1:6" ht="15" customHeight="1" x14ac:dyDescent="0.25">
      <c r="A33" s="40" t="s">
        <v>23</v>
      </c>
      <c r="B33" s="39">
        <v>615</v>
      </c>
      <c r="C33" s="84">
        <f>D33</f>
        <v>44378</v>
      </c>
      <c r="D33" s="37">
        <f>D11</f>
        <v>44378</v>
      </c>
      <c r="E33" s="111">
        <f>F33</f>
        <v>44381</v>
      </c>
      <c r="F33" s="38">
        <f>D33+3</f>
        <v>44381</v>
      </c>
    </row>
    <row r="34" spans="1:6" ht="15" customHeight="1" x14ac:dyDescent="0.25">
      <c r="A34" s="85"/>
      <c r="B34" s="102"/>
      <c r="C34" s="86"/>
      <c r="D34" s="87"/>
      <c r="E34" s="107"/>
      <c r="F34" s="88"/>
    </row>
    <row r="35" spans="1:6" ht="15" customHeight="1" x14ac:dyDescent="0.25">
      <c r="A35" s="40" t="s">
        <v>28</v>
      </c>
      <c r="B35" s="39">
        <v>462</v>
      </c>
      <c r="C35" s="84">
        <f>D35</f>
        <v>44385</v>
      </c>
      <c r="D35" s="38">
        <f>D33+7</f>
        <v>44385</v>
      </c>
      <c r="E35" s="111">
        <f>F35</f>
        <v>44388</v>
      </c>
      <c r="F35" s="38">
        <f>D35+3</f>
        <v>44388</v>
      </c>
    </row>
    <row r="36" spans="1:6" ht="15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23</v>
      </c>
      <c r="B37" s="39">
        <v>616</v>
      </c>
      <c r="C37" s="84">
        <f>D37</f>
        <v>44392</v>
      </c>
      <c r="D37" s="38">
        <f>D35+7</f>
        <v>44392</v>
      </c>
      <c r="E37" s="111">
        <f>F37</f>
        <v>44395</v>
      </c>
      <c r="F37" s="38">
        <f>D37+3</f>
        <v>44395</v>
      </c>
    </row>
    <row r="38" spans="1:6" ht="15" customHeight="1" x14ac:dyDescent="0.25">
      <c r="A38" s="85"/>
      <c r="B38" s="102"/>
      <c r="C38" s="86"/>
      <c r="D38" s="87"/>
      <c r="E38" s="107"/>
      <c r="F38" s="88"/>
    </row>
    <row r="39" spans="1:6" ht="15" customHeight="1" x14ac:dyDescent="0.25">
      <c r="A39" s="40" t="s">
        <v>22</v>
      </c>
      <c r="B39" s="39">
        <v>463</v>
      </c>
      <c r="C39" s="84">
        <f>D39</f>
        <v>44400</v>
      </c>
      <c r="D39" s="38">
        <f>D37+8</f>
        <v>44400</v>
      </c>
      <c r="E39" s="111">
        <f>F39</f>
        <v>44403</v>
      </c>
      <c r="F39" s="38">
        <f>D39+3</f>
        <v>44403</v>
      </c>
    </row>
    <row r="40" spans="1:6" ht="15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23</v>
      </c>
      <c r="B41" s="39">
        <v>618</v>
      </c>
      <c r="C41" s="84">
        <f>D41</f>
        <v>44406</v>
      </c>
      <c r="D41" s="38">
        <f>D39+6</f>
        <v>44406</v>
      </c>
      <c r="E41" s="111">
        <f>F41</f>
        <v>44409</v>
      </c>
      <c r="F41" s="38">
        <f>D41+3</f>
        <v>44409</v>
      </c>
    </row>
    <row r="42" spans="1:6" ht="15" customHeight="1" x14ac:dyDescent="0.25">
      <c r="A42" s="134"/>
      <c r="B42" s="135"/>
      <c r="C42" s="136"/>
      <c r="D42" s="137"/>
      <c r="E42" s="136"/>
      <c r="F42" s="13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">
        <v>27</v>
      </c>
      <c r="B51" s="42">
        <v>461</v>
      </c>
      <c r="C51" s="97">
        <f>D51</f>
        <v>44379</v>
      </c>
      <c r="D51" s="43">
        <f>D33+1</f>
        <v>44379</v>
      </c>
      <c r="E51" s="105">
        <f>F51</f>
        <v>44383</v>
      </c>
      <c r="F51" s="44">
        <f>D51+4</f>
        <v>44383</v>
      </c>
    </row>
    <row r="52" spans="1:6" ht="15" customHeight="1" x14ac:dyDescent="0.25">
      <c r="A52" s="69" t="str">
        <f>A35</f>
        <v>Jan Caribe *</v>
      </c>
      <c r="B52" s="45">
        <f>B35</f>
        <v>462</v>
      </c>
      <c r="C52" s="98">
        <f>D52</f>
        <v>44385</v>
      </c>
      <c r="D52" s="70">
        <f>D35</f>
        <v>44385</v>
      </c>
      <c r="E52" s="98">
        <f>F52</f>
        <v>44390</v>
      </c>
      <c r="F52" s="70">
        <f>D52+5</f>
        <v>44390</v>
      </c>
    </row>
    <row r="53" spans="1:6" ht="15" customHeight="1" x14ac:dyDescent="0.25">
      <c r="A53" s="72" t="str">
        <f>A37</f>
        <v>Caribe Mariner</v>
      </c>
      <c r="B53" s="71">
        <f>B37</f>
        <v>616</v>
      </c>
      <c r="C53" s="97">
        <f>D53</f>
        <v>44392</v>
      </c>
      <c r="D53" s="73">
        <f>D37</f>
        <v>44392</v>
      </c>
      <c r="E53" s="105">
        <f>F53</f>
        <v>44397</v>
      </c>
      <c r="F53" s="74">
        <f t="shared" ref="F53:F55" si="5">D53+5</f>
        <v>44397</v>
      </c>
    </row>
    <row r="54" spans="1:6" ht="15" customHeight="1" x14ac:dyDescent="0.25">
      <c r="A54" s="69" t="s">
        <v>23</v>
      </c>
      <c r="B54" s="45">
        <v>617</v>
      </c>
      <c r="C54" s="98">
        <f>D54</f>
        <v>44401</v>
      </c>
      <c r="D54" s="70">
        <f>D39+1</f>
        <v>44401</v>
      </c>
      <c r="E54" s="98">
        <f>F54</f>
        <v>44403</v>
      </c>
      <c r="F54" s="70">
        <f>D54+2</f>
        <v>44403</v>
      </c>
    </row>
    <row r="55" spans="1:6" ht="12.75" customHeight="1" x14ac:dyDescent="0.25">
      <c r="A55" s="72" t="str">
        <f>A41</f>
        <v>Caribe Mariner</v>
      </c>
      <c r="B55" s="71">
        <f>B41</f>
        <v>618</v>
      </c>
      <c r="C55" s="99">
        <f>D55</f>
        <v>44406</v>
      </c>
      <c r="D55" s="74">
        <f>D41</f>
        <v>44406</v>
      </c>
      <c r="E55" s="105">
        <f>F55</f>
        <v>44411</v>
      </c>
      <c r="F55" s="44">
        <f t="shared" si="5"/>
        <v>44411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146"/>
      <c r="C58" s="146"/>
      <c r="D58" s="146"/>
      <c r="E58" s="146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thickBot="1" x14ac:dyDescent="0.3">
      <c r="A62" s="345"/>
      <c r="B62" s="345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58" t="str">
        <f>A10</f>
        <v>Caribe Navigator</v>
      </c>
      <c r="B63" s="59">
        <f>B10</f>
        <v>618</v>
      </c>
      <c r="C63" s="100">
        <f>D63</f>
        <v>44375</v>
      </c>
      <c r="D63" s="53">
        <f>D10</f>
        <v>44375</v>
      </c>
      <c r="E63" s="106">
        <f>F63</f>
        <v>44379</v>
      </c>
      <c r="F63" s="50">
        <f>D63+4</f>
        <v>44379</v>
      </c>
    </row>
    <row r="64" spans="1:6" ht="15" customHeight="1" x14ac:dyDescent="0.25">
      <c r="A64" s="172" t="str">
        <f>A12</f>
        <v>Caribe Navigator</v>
      </c>
      <c r="B64" s="173">
        <f>B12</f>
        <v>619</v>
      </c>
      <c r="C64" s="169">
        <f>D64</f>
        <v>44384</v>
      </c>
      <c r="D64" s="174">
        <f>D12</f>
        <v>44384</v>
      </c>
      <c r="E64" s="169">
        <f>F64</f>
        <v>44388</v>
      </c>
      <c r="F64" s="171">
        <f>D64+4</f>
        <v>44388</v>
      </c>
    </row>
    <row r="65" spans="1:7" ht="15" customHeight="1" x14ac:dyDescent="0.25">
      <c r="A65" s="58" t="s">
        <v>26</v>
      </c>
      <c r="B65" s="59">
        <v>620</v>
      </c>
      <c r="C65" s="100">
        <f>D65</f>
        <v>44389</v>
      </c>
      <c r="D65" s="53">
        <f>D14</f>
        <v>44389</v>
      </c>
      <c r="E65" s="106">
        <f>F65</f>
        <v>44393</v>
      </c>
      <c r="F65" s="50">
        <f>D65+4</f>
        <v>44393</v>
      </c>
    </row>
    <row r="66" spans="1:7" ht="15" customHeight="1" x14ac:dyDescent="0.25">
      <c r="A66" s="167" t="str">
        <f>A16</f>
        <v>Caribe Navigator</v>
      </c>
      <c r="B66" s="168">
        <f>B16</f>
        <v>621</v>
      </c>
      <c r="C66" s="169">
        <f>D66</f>
        <v>44396</v>
      </c>
      <c r="D66" s="170">
        <f>D16</f>
        <v>44396</v>
      </c>
      <c r="E66" s="169">
        <f>F66</f>
        <v>44400</v>
      </c>
      <c r="F66" s="171">
        <f>D66+4</f>
        <v>44400</v>
      </c>
    </row>
    <row r="67" spans="1:7" ht="15" customHeight="1" x14ac:dyDescent="0.25">
      <c r="A67" s="58" t="s">
        <v>26</v>
      </c>
      <c r="B67" s="59">
        <v>622</v>
      </c>
      <c r="C67" s="100">
        <f>D67</f>
        <v>44403</v>
      </c>
      <c r="D67" s="53">
        <f>D18</f>
        <v>44403</v>
      </c>
      <c r="E67" s="106">
        <f>F67</f>
        <v>44407</v>
      </c>
      <c r="F67" s="50">
        <f>D67+4</f>
        <v>44407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/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44348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614</v>
      </c>
      <c r="C10" s="90">
        <f t="shared" ref="C10:C19" si="0">D10</f>
        <v>44348</v>
      </c>
      <c r="D10" s="57">
        <v>44348</v>
      </c>
      <c r="E10" s="112">
        <f>F10</f>
        <v>44350</v>
      </c>
      <c r="F10" s="56">
        <f>D10+2</f>
        <v>44350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533</v>
      </c>
      <c r="C11" s="91">
        <f t="shared" si="0"/>
        <v>44350</v>
      </c>
      <c r="D11" s="94">
        <f>D10+2</f>
        <v>44350</v>
      </c>
      <c r="E11" s="108">
        <f t="shared" ref="E11:E19" si="1">F11</f>
        <v>44352</v>
      </c>
      <c r="F11" s="95">
        <f t="shared" ref="F11:F19" si="2">D11+2</f>
        <v>44352</v>
      </c>
      <c r="I11" s="28"/>
      <c r="J11" s="29"/>
      <c r="K11" s="30"/>
    </row>
    <row r="12" spans="1:11" ht="15" customHeight="1" x14ac:dyDescent="0.25">
      <c r="A12" s="55" t="s">
        <v>26</v>
      </c>
      <c r="B12" s="76">
        <f t="shared" ref="B12:B19" si="3">B10+1</f>
        <v>615</v>
      </c>
      <c r="C12" s="90">
        <f t="shared" si="0"/>
        <v>44354</v>
      </c>
      <c r="D12" s="56">
        <f>D10+6</f>
        <v>44354</v>
      </c>
      <c r="E12" s="109">
        <f t="shared" si="1"/>
        <v>44356</v>
      </c>
      <c r="F12" s="56">
        <f t="shared" si="2"/>
        <v>44356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534</v>
      </c>
      <c r="C13" s="91">
        <f t="shared" si="0"/>
        <v>44357</v>
      </c>
      <c r="D13" s="95">
        <f t="shared" ref="D13:D19" si="4">D11+7</f>
        <v>44357</v>
      </c>
      <c r="E13" s="104">
        <f t="shared" si="1"/>
        <v>44359</v>
      </c>
      <c r="F13" s="95">
        <f t="shared" si="2"/>
        <v>44359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f t="shared" si="3"/>
        <v>616</v>
      </c>
      <c r="C14" s="90">
        <f t="shared" si="0"/>
        <v>44361</v>
      </c>
      <c r="D14" s="56">
        <f t="shared" si="4"/>
        <v>44361</v>
      </c>
      <c r="E14" s="109">
        <f t="shared" si="1"/>
        <v>44363</v>
      </c>
      <c r="F14" s="56">
        <f t="shared" si="2"/>
        <v>44363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535</v>
      </c>
      <c r="C15" s="91">
        <f t="shared" si="0"/>
        <v>44364</v>
      </c>
      <c r="D15" s="95">
        <f t="shared" si="4"/>
        <v>44364</v>
      </c>
      <c r="E15" s="104">
        <f t="shared" si="1"/>
        <v>44366</v>
      </c>
      <c r="F15" s="95">
        <f t="shared" si="2"/>
        <v>44366</v>
      </c>
      <c r="I15" s="31"/>
      <c r="J15" s="29"/>
      <c r="K15" s="30"/>
    </row>
    <row r="16" spans="1:11" ht="15" customHeight="1" x14ac:dyDescent="0.25">
      <c r="A16" s="55" t="s">
        <v>26</v>
      </c>
      <c r="B16" s="76">
        <f t="shared" si="3"/>
        <v>617</v>
      </c>
      <c r="C16" s="90">
        <f t="shared" si="0"/>
        <v>44368</v>
      </c>
      <c r="D16" s="56">
        <f t="shared" si="4"/>
        <v>44368</v>
      </c>
      <c r="E16" s="109">
        <f t="shared" si="1"/>
        <v>44370</v>
      </c>
      <c r="F16" s="56">
        <f t="shared" si="2"/>
        <v>44370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536</v>
      </c>
      <c r="C17" s="91">
        <f t="shared" si="0"/>
        <v>44371</v>
      </c>
      <c r="D17" s="95">
        <f t="shared" si="4"/>
        <v>44371</v>
      </c>
      <c r="E17" s="104">
        <f t="shared" si="1"/>
        <v>44373</v>
      </c>
      <c r="F17" s="95">
        <f t="shared" si="2"/>
        <v>44373</v>
      </c>
      <c r="I17" s="31"/>
      <c r="J17" s="29"/>
      <c r="K17" s="30"/>
    </row>
    <row r="18" spans="1:11" ht="15" customHeight="1" x14ac:dyDescent="0.25">
      <c r="A18" s="55" t="s">
        <v>26</v>
      </c>
      <c r="B18" s="76">
        <f t="shared" si="3"/>
        <v>618</v>
      </c>
      <c r="C18" s="90">
        <f t="shared" si="0"/>
        <v>44375</v>
      </c>
      <c r="D18" s="56">
        <f>D16+7</f>
        <v>44375</v>
      </c>
      <c r="E18" s="109">
        <f t="shared" si="1"/>
        <v>44377</v>
      </c>
      <c r="F18" s="56">
        <f t="shared" si="2"/>
        <v>44377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537</v>
      </c>
      <c r="C19" s="91">
        <f t="shared" si="0"/>
        <v>44378</v>
      </c>
      <c r="D19" s="95">
        <f t="shared" si="4"/>
        <v>44378</v>
      </c>
      <c r="E19" s="104">
        <f t="shared" si="1"/>
        <v>44380</v>
      </c>
      <c r="F19" s="95">
        <f t="shared" si="2"/>
        <v>44380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45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85"/>
      <c r="B32" s="102"/>
      <c r="C32" s="86"/>
      <c r="D32" s="89"/>
      <c r="E32" s="107"/>
      <c r="F32" s="88"/>
    </row>
    <row r="33" spans="1:6" ht="15" customHeight="1" x14ac:dyDescent="0.25">
      <c r="A33" s="40" t="s">
        <v>23</v>
      </c>
      <c r="B33" s="39">
        <v>611</v>
      </c>
      <c r="C33" s="84">
        <f>D33</f>
        <v>44350</v>
      </c>
      <c r="D33" s="37">
        <f>D11</f>
        <v>44350</v>
      </c>
      <c r="E33" s="111">
        <f>F33</f>
        <v>44353</v>
      </c>
      <c r="F33" s="38">
        <f>D33+3</f>
        <v>44353</v>
      </c>
    </row>
    <row r="34" spans="1:6" ht="15" customHeight="1" x14ac:dyDescent="0.25">
      <c r="A34" s="85"/>
      <c r="B34" s="102"/>
      <c r="C34" s="86"/>
      <c r="D34" s="87"/>
      <c r="E34" s="107"/>
      <c r="F34" s="88"/>
    </row>
    <row r="35" spans="1:6" ht="15" customHeight="1" x14ac:dyDescent="0.25">
      <c r="A35" s="40" t="s">
        <v>23</v>
      </c>
      <c r="B35" s="39">
        <f>B33+1</f>
        <v>612</v>
      </c>
      <c r="C35" s="84">
        <f>D35</f>
        <v>44357</v>
      </c>
      <c r="D35" s="38">
        <f>D33+7</f>
        <v>44357</v>
      </c>
      <c r="E35" s="111">
        <f>F35</f>
        <v>44360</v>
      </c>
      <c r="F35" s="38">
        <f>D35+3</f>
        <v>44360</v>
      </c>
    </row>
    <row r="36" spans="1:6" ht="15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23</v>
      </c>
      <c r="B37" s="39">
        <f>B35+1</f>
        <v>613</v>
      </c>
      <c r="C37" s="84">
        <f>D37</f>
        <v>44364</v>
      </c>
      <c r="D37" s="38">
        <f>D35+7</f>
        <v>44364</v>
      </c>
      <c r="E37" s="111">
        <f>F37</f>
        <v>44367</v>
      </c>
      <c r="F37" s="38">
        <f>D37+3</f>
        <v>44367</v>
      </c>
    </row>
    <row r="38" spans="1:6" ht="15" customHeight="1" x14ac:dyDescent="0.25">
      <c r="A38" s="85"/>
      <c r="B38" s="102"/>
      <c r="C38" s="86"/>
      <c r="D38" s="87"/>
      <c r="E38" s="107"/>
      <c r="F38" s="88"/>
    </row>
    <row r="39" spans="1:6" ht="15" customHeight="1" x14ac:dyDescent="0.25">
      <c r="A39" s="40" t="s">
        <v>23</v>
      </c>
      <c r="B39" s="39">
        <f>B37+1</f>
        <v>614</v>
      </c>
      <c r="C39" s="84">
        <f>D39</f>
        <v>44371</v>
      </c>
      <c r="D39" s="38">
        <f>D37+7</f>
        <v>44371</v>
      </c>
      <c r="E39" s="111">
        <f>F39</f>
        <v>44374</v>
      </c>
      <c r="F39" s="38">
        <f>D39+3</f>
        <v>44374</v>
      </c>
    </row>
    <row r="40" spans="1:6" ht="15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23</v>
      </c>
      <c r="B41" s="39">
        <f>B39+1</f>
        <v>615</v>
      </c>
      <c r="C41" s="84">
        <f>D41</f>
        <v>44378</v>
      </c>
      <c r="D41" s="38">
        <f>D39+7</f>
        <v>44378</v>
      </c>
      <c r="E41" s="111">
        <f>F41</f>
        <v>44381</v>
      </c>
      <c r="F41" s="38">
        <f>D41+3</f>
        <v>44381</v>
      </c>
    </row>
    <row r="42" spans="1:6" ht="15" customHeight="1" x14ac:dyDescent="0.25">
      <c r="A42" s="134"/>
      <c r="B42" s="135"/>
      <c r="C42" s="136"/>
      <c r="D42" s="137"/>
      <c r="E42" s="136"/>
      <c r="F42" s="13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tr">
        <f>A33</f>
        <v>Caribe Mariner</v>
      </c>
      <c r="B51" s="42">
        <f>B33</f>
        <v>611</v>
      </c>
      <c r="C51" s="97">
        <f>D51</f>
        <v>44350</v>
      </c>
      <c r="D51" s="43">
        <f>D33</f>
        <v>44350</v>
      </c>
      <c r="E51" s="105">
        <f>F51</f>
        <v>44355</v>
      </c>
      <c r="F51" s="44">
        <f>D51+5</f>
        <v>44355</v>
      </c>
    </row>
    <row r="52" spans="1:6" ht="15" customHeight="1" x14ac:dyDescent="0.25">
      <c r="A52" s="69" t="str">
        <f>A35</f>
        <v>Caribe Mariner</v>
      </c>
      <c r="B52" s="45">
        <f>B35</f>
        <v>612</v>
      </c>
      <c r="C52" s="98">
        <f>D52</f>
        <v>44357</v>
      </c>
      <c r="D52" s="70">
        <f>D35</f>
        <v>44357</v>
      </c>
      <c r="E52" s="98">
        <f>F52</f>
        <v>44362</v>
      </c>
      <c r="F52" s="70">
        <f>D52+5</f>
        <v>44362</v>
      </c>
    </row>
    <row r="53" spans="1:6" ht="15" customHeight="1" x14ac:dyDescent="0.25">
      <c r="A53" s="72" t="str">
        <f>A37</f>
        <v>Caribe Mariner</v>
      </c>
      <c r="B53" s="71">
        <f>B37</f>
        <v>613</v>
      </c>
      <c r="C53" s="97">
        <f>D53</f>
        <v>44364</v>
      </c>
      <c r="D53" s="73">
        <f>D37</f>
        <v>44364</v>
      </c>
      <c r="E53" s="105">
        <f>F53</f>
        <v>44369</v>
      </c>
      <c r="F53" s="74">
        <f t="shared" ref="F53:F55" si="5">D53+5</f>
        <v>44369</v>
      </c>
    </row>
    <row r="54" spans="1:6" ht="15" customHeight="1" x14ac:dyDescent="0.25">
      <c r="A54" s="69" t="str">
        <f>A39</f>
        <v>Caribe Mariner</v>
      </c>
      <c r="B54" s="45">
        <f>B39</f>
        <v>614</v>
      </c>
      <c r="C54" s="98">
        <f>D54</f>
        <v>44371</v>
      </c>
      <c r="D54" s="70">
        <f>D39</f>
        <v>44371</v>
      </c>
      <c r="E54" s="98">
        <f>F54</f>
        <v>44376</v>
      </c>
      <c r="F54" s="70">
        <f t="shared" si="5"/>
        <v>44376</v>
      </c>
    </row>
    <row r="55" spans="1:6" ht="12.75" customHeight="1" x14ac:dyDescent="0.25">
      <c r="A55" s="72" t="str">
        <f>A41</f>
        <v>Caribe Mariner</v>
      </c>
      <c r="B55" s="71">
        <f>B41</f>
        <v>615</v>
      </c>
      <c r="C55" s="99">
        <f>D55</f>
        <v>44378</v>
      </c>
      <c r="D55" s="74">
        <f>D41</f>
        <v>44378</v>
      </c>
      <c r="E55" s="105">
        <f>F55</f>
        <v>44383</v>
      </c>
      <c r="F55" s="44">
        <f t="shared" si="5"/>
        <v>44383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145"/>
      <c r="C58" s="145"/>
      <c r="D58" s="145"/>
      <c r="E58" s="145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x14ac:dyDescent="0.25">
      <c r="A62" s="317"/>
      <c r="B62" s="317"/>
      <c r="C62" s="149" t="s">
        <v>6</v>
      </c>
      <c r="D62" s="149" t="s">
        <v>7</v>
      </c>
      <c r="E62" s="149" t="s">
        <v>6</v>
      </c>
      <c r="F62" s="149" t="s">
        <v>7</v>
      </c>
    </row>
    <row r="63" spans="1:6" ht="15" customHeight="1" x14ac:dyDescent="0.25">
      <c r="A63" s="150" t="str">
        <f>A10</f>
        <v>Caribe Navigator</v>
      </c>
      <c r="B63" s="151">
        <f>B10</f>
        <v>614</v>
      </c>
      <c r="C63" s="152">
        <f>D63</f>
        <v>44348</v>
      </c>
      <c r="D63" s="153">
        <f>D10</f>
        <v>44348</v>
      </c>
      <c r="E63" s="154">
        <f>F63</f>
        <v>44352</v>
      </c>
      <c r="F63" s="155">
        <f>D63+4</f>
        <v>44352</v>
      </c>
    </row>
    <row r="64" spans="1:6" ht="15" customHeight="1" x14ac:dyDescent="0.25">
      <c r="A64" s="46" t="str">
        <f>A12</f>
        <v>Caribe Navigator</v>
      </c>
      <c r="B64" s="47">
        <f>B12</f>
        <v>615</v>
      </c>
      <c r="C64" s="103">
        <f>D64</f>
        <v>44354</v>
      </c>
      <c r="D64" s="51">
        <f>D12</f>
        <v>44354</v>
      </c>
      <c r="E64" s="103">
        <f>F64</f>
        <v>44358</v>
      </c>
      <c r="F64" s="54">
        <f>D64+4</f>
        <v>44358</v>
      </c>
    </row>
    <row r="65" spans="1:7" ht="15" customHeight="1" x14ac:dyDescent="0.25">
      <c r="A65" s="150" t="str">
        <f>A14</f>
        <v>Caribe Navigator</v>
      </c>
      <c r="B65" s="151">
        <f>B14</f>
        <v>616</v>
      </c>
      <c r="C65" s="152">
        <f>D65</f>
        <v>44361</v>
      </c>
      <c r="D65" s="153">
        <f>D14</f>
        <v>44361</v>
      </c>
      <c r="E65" s="154">
        <f>F65</f>
        <v>44365</v>
      </c>
      <c r="F65" s="155">
        <f>D65+4</f>
        <v>44365</v>
      </c>
    </row>
    <row r="66" spans="1:7" ht="15" customHeight="1" x14ac:dyDescent="0.25">
      <c r="A66" s="48" t="s">
        <v>22</v>
      </c>
      <c r="B66" s="49">
        <v>460</v>
      </c>
      <c r="C66" s="103">
        <f>D66</f>
        <v>44369</v>
      </c>
      <c r="D66" s="52">
        <f>D16+1</f>
        <v>44369</v>
      </c>
      <c r="E66" s="103">
        <f>F66</f>
        <v>44372</v>
      </c>
      <c r="F66" s="54">
        <f>D66+3</f>
        <v>44372</v>
      </c>
    </row>
    <row r="67" spans="1:7" ht="15" customHeight="1" x14ac:dyDescent="0.25">
      <c r="A67" s="58" t="str">
        <f>A18</f>
        <v>Caribe Navigator</v>
      </c>
      <c r="B67" s="59">
        <f>B18</f>
        <v>618</v>
      </c>
      <c r="C67" s="100">
        <f>D67</f>
        <v>44375</v>
      </c>
      <c r="D67" s="53">
        <f>D18</f>
        <v>44375</v>
      </c>
      <c r="E67" s="106">
        <f>F67</f>
        <v>44379</v>
      </c>
      <c r="F67" s="50">
        <f>D67+4</f>
        <v>44379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 t="s">
        <v>24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topLeftCell="A40" workbookViewId="0">
      <selection activeCell="D54" sqref="D54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44866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/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687</v>
      </c>
      <c r="C10" s="90">
        <f t="shared" ref="C10:C19" si="0">D10</f>
        <v>44865</v>
      </c>
      <c r="D10" s="57">
        <v>44865</v>
      </c>
      <c r="E10" s="112">
        <f>F10</f>
        <v>44867</v>
      </c>
      <c r="F10" s="56">
        <f>D10+2</f>
        <v>44867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598</v>
      </c>
      <c r="C11" s="148">
        <f t="shared" si="0"/>
        <v>44868</v>
      </c>
      <c r="D11" s="94">
        <f>D10+3</f>
        <v>44868</v>
      </c>
      <c r="E11" s="108">
        <f t="shared" ref="E11:E19" si="1">F11</f>
        <v>44870</v>
      </c>
      <c r="F11" s="95">
        <f t="shared" ref="F11:F19" si="2">D11+2</f>
        <v>44870</v>
      </c>
      <c r="I11" s="28"/>
      <c r="J11" s="29"/>
      <c r="K11" s="30"/>
    </row>
    <row r="12" spans="1:11" ht="15" customHeight="1" x14ac:dyDescent="0.25">
      <c r="A12" s="55" t="s">
        <v>26</v>
      </c>
      <c r="B12" s="147">
        <f>B10+1</f>
        <v>688</v>
      </c>
      <c r="C12" s="165">
        <f t="shared" si="0"/>
        <v>44872</v>
      </c>
      <c r="D12" s="56">
        <f>D10+7</f>
        <v>44872</v>
      </c>
      <c r="E12" s="109">
        <f t="shared" si="1"/>
        <v>44874</v>
      </c>
      <c r="F12" s="56">
        <f t="shared" si="2"/>
        <v>44874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ref="B13:B17" si="3">B11+1</f>
        <v>599</v>
      </c>
      <c r="C13" s="91">
        <f t="shared" si="0"/>
        <v>44876</v>
      </c>
      <c r="D13" s="95">
        <f>D11+8</f>
        <v>44876</v>
      </c>
      <c r="E13" s="104">
        <f t="shared" si="1"/>
        <v>44878</v>
      </c>
      <c r="F13" s="95">
        <f t="shared" si="2"/>
        <v>44878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>B12+1</f>
        <v>689</v>
      </c>
      <c r="C14" s="90">
        <f t="shared" si="0"/>
        <v>44879</v>
      </c>
      <c r="D14" s="56">
        <f>D12+7</f>
        <v>44879</v>
      </c>
      <c r="E14" s="109">
        <f t="shared" si="1"/>
        <v>44881</v>
      </c>
      <c r="F14" s="56">
        <f t="shared" si="2"/>
        <v>44881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600</v>
      </c>
      <c r="C15" s="91">
        <f t="shared" si="0"/>
        <v>44882</v>
      </c>
      <c r="D15" s="95">
        <f>D13+6</f>
        <v>44882</v>
      </c>
      <c r="E15" s="104">
        <f t="shared" si="1"/>
        <v>44884</v>
      </c>
      <c r="F15" s="95">
        <f t="shared" si="2"/>
        <v>44884</v>
      </c>
      <c r="I15" s="31"/>
      <c r="J15" s="29"/>
      <c r="K15" s="30"/>
    </row>
    <row r="16" spans="1:11" ht="15" customHeight="1" x14ac:dyDescent="0.25">
      <c r="A16" s="55" t="s">
        <v>26</v>
      </c>
      <c r="B16" s="147">
        <f>B14+1</f>
        <v>690</v>
      </c>
      <c r="C16" s="90">
        <f t="shared" si="0"/>
        <v>44886</v>
      </c>
      <c r="D16" s="56">
        <f>D14+7</f>
        <v>44886</v>
      </c>
      <c r="E16" s="109">
        <f t="shared" si="1"/>
        <v>44888</v>
      </c>
      <c r="F16" s="56">
        <f t="shared" si="2"/>
        <v>44888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601</v>
      </c>
      <c r="C17" s="91">
        <f t="shared" si="0"/>
        <v>44888</v>
      </c>
      <c r="D17" s="95">
        <f>D15+6</f>
        <v>44888</v>
      </c>
      <c r="E17" s="108">
        <f t="shared" si="1"/>
        <v>44891</v>
      </c>
      <c r="F17" s="95">
        <f>D17+3</f>
        <v>44891</v>
      </c>
      <c r="I17" s="31"/>
      <c r="J17" s="29"/>
      <c r="K17" s="30"/>
    </row>
    <row r="18" spans="1:11" ht="15" customHeight="1" x14ac:dyDescent="0.25">
      <c r="A18" s="55" t="s">
        <v>26</v>
      </c>
      <c r="B18" s="147">
        <f>B16+1</f>
        <v>691</v>
      </c>
      <c r="C18" s="90">
        <f t="shared" si="0"/>
        <v>44893</v>
      </c>
      <c r="D18" s="56">
        <f>D16+7</f>
        <v>44893</v>
      </c>
      <c r="E18" s="109">
        <f t="shared" si="1"/>
        <v>44895</v>
      </c>
      <c r="F18" s="56">
        <f t="shared" si="2"/>
        <v>44895</v>
      </c>
      <c r="I18" s="31"/>
      <c r="J18" s="29"/>
      <c r="K18" s="30"/>
    </row>
    <row r="19" spans="1:11" ht="15" customHeight="1" x14ac:dyDescent="0.25">
      <c r="A19" s="92" t="s">
        <v>49</v>
      </c>
      <c r="B19" s="96" t="s">
        <v>43</v>
      </c>
      <c r="C19" s="91">
        <f t="shared" si="0"/>
        <v>44896</v>
      </c>
      <c r="D19" s="95">
        <f>D17+8</f>
        <v>44896</v>
      </c>
      <c r="E19" s="104">
        <f t="shared" si="1"/>
        <v>44898</v>
      </c>
      <c r="F19" s="95">
        <f t="shared" si="2"/>
        <v>44898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95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94" t="s">
        <v>7</v>
      </c>
      <c r="E31" s="225" t="s">
        <v>6</v>
      </c>
      <c r="F31" s="225" t="s">
        <v>7</v>
      </c>
    </row>
    <row r="32" spans="1:11" ht="15" customHeight="1" x14ac:dyDescent="0.25">
      <c r="A32" s="252" t="s">
        <v>22</v>
      </c>
      <c r="B32" s="253">
        <v>509</v>
      </c>
      <c r="C32" s="254">
        <f t="shared" ref="C32:C40" si="4">D32</f>
        <v>44866</v>
      </c>
      <c r="D32" s="257">
        <v>44866</v>
      </c>
      <c r="E32" s="105">
        <f t="shared" ref="E32:E40" si="5">F32</f>
        <v>44870</v>
      </c>
      <c r="F32" s="256">
        <f>D32+4</f>
        <v>44870</v>
      </c>
    </row>
    <row r="33" spans="1:6" ht="15" customHeight="1" x14ac:dyDescent="0.25">
      <c r="A33" s="213" t="s">
        <v>29</v>
      </c>
      <c r="B33" s="214">
        <v>210</v>
      </c>
      <c r="C33" s="215">
        <f t="shared" si="4"/>
        <v>44868</v>
      </c>
      <c r="D33" s="216">
        <f>D32+2</f>
        <v>44868</v>
      </c>
      <c r="E33" s="217">
        <f t="shared" si="5"/>
        <v>44871</v>
      </c>
      <c r="F33" s="216">
        <f>D33+3</f>
        <v>44871</v>
      </c>
    </row>
    <row r="34" spans="1:6" ht="15" customHeight="1" x14ac:dyDescent="0.25">
      <c r="A34" s="245" t="s">
        <v>33</v>
      </c>
      <c r="B34" s="246" t="s">
        <v>34</v>
      </c>
      <c r="C34" s="247">
        <f t="shared" si="4"/>
        <v>44873</v>
      </c>
      <c r="D34" s="248">
        <f>D32+7</f>
        <v>44873</v>
      </c>
      <c r="E34" s="249">
        <f t="shared" si="5"/>
        <v>44877</v>
      </c>
      <c r="F34" s="250">
        <f>D34+4</f>
        <v>44877</v>
      </c>
    </row>
    <row r="35" spans="1:6" ht="15" customHeight="1" x14ac:dyDescent="0.25">
      <c r="A35" s="213" t="s">
        <v>44</v>
      </c>
      <c r="B35" s="214" t="s">
        <v>48</v>
      </c>
      <c r="C35" s="215">
        <f t="shared" si="4"/>
        <v>44876</v>
      </c>
      <c r="D35" s="216">
        <f>D33+8</f>
        <v>44876</v>
      </c>
      <c r="E35" s="217">
        <f t="shared" si="5"/>
        <v>44879</v>
      </c>
      <c r="F35" s="216">
        <f>D35+3</f>
        <v>44879</v>
      </c>
    </row>
    <row r="36" spans="1:6" ht="15" customHeight="1" x14ac:dyDescent="0.25">
      <c r="A36" s="245" t="s">
        <v>33</v>
      </c>
      <c r="B36" s="246" t="s">
        <v>34</v>
      </c>
      <c r="C36" s="247">
        <f t="shared" si="4"/>
        <v>44880</v>
      </c>
      <c r="D36" s="248">
        <f>D34+7</f>
        <v>44880</v>
      </c>
      <c r="E36" s="249">
        <f t="shared" si="5"/>
        <v>44884</v>
      </c>
      <c r="F36" s="250">
        <f>D36+4</f>
        <v>44884</v>
      </c>
    </row>
    <row r="37" spans="1:6" ht="15" customHeight="1" x14ac:dyDescent="0.25">
      <c r="A37" s="213" t="s">
        <v>29</v>
      </c>
      <c r="B37" s="214">
        <v>211</v>
      </c>
      <c r="C37" s="215">
        <f t="shared" si="4"/>
        <v>44883</v>
      </c>
      <c r="D37" s="216">
        <f>D35+7</f>
        <v>44883</v>
      </c>
      <c r="E37" s="217">
        <f t="shared" si="5"/>
        <v>44886</v>
      </c>
      <c r="F37" s="216">
        <f>D37+3</f>
        <v>44886</v>
      </c>
    </row>
    <row r="38" spans="1:6" ht="15" customHeight="1" x14ac:dyDescent="0.25">
      <c r="A38" s="245" t="s">
        <v>33</v>
      </c>
      <c r="B38" s="246" t="s">
        <v>34</v>
      </c>
      <c r="C38" s="305">
        <f t="shared" si="4"/>
        <v>44887</v>
      </c>
      <c r="D38" s="306">
        <f>D36+7</f>
        <v>44887</v>
      </c>
      <c r="E38" s="249">
        <f t="shared" si="5"/>
        <v>44891</v>
      </c>
      <c r="F38" s="250">
        <f>D38+4</f>
        <v>44891</v>
      </c>
    </row>
    <row r="39" spans="1:6" ht="15" customHeight="1" x14ac:dyDescent="0.25">
      <c r="A39" s="213" t="s">
        <v>29</v>
      </c>
      <c r="B39" s="214">
        <f>B37+1</f>
        <v>212</v>
      </c>
      <c r="C39" s="215">
        <f t="shared" si="4"/>
        <v>44890</v>
      </c>
      <c r="D39" s="216">
        <f>D37+7</f>
        <v>44890</v>
      </c>
      <c r="E39" s="217">
        <f t="shared" si="5"/>
        <v>44893</v>
      </c>
      <c r="F39" s="216">
        <f>D39+3</f>
        <v>44893</v>
      </c>
    </row>
    <row r="40" spans="1:6" ht="15" customHeight="1" x14ac:dyDescent="0.25">
      <c r="A40" s="271" t="s">
        <v>33</v>
      </c>
      <c r="B40" s="272" t="s">
        <v>34</v>
      </c>
      <c r="C40" s="221">
        <f t="shared" si="4"/>
        <v>44894</v>
      </c>
      <c r="D40" s="222">
        <f t="shared" ref="D40" si="6">D38+7</f>
        <v>44894</v>
      </c>
      <c r="E40" s="111">
        <f t="shared" si="5"/>
        <v>44898</v>
      </c>
      <c r="F40" s="256">
        <f>D40+4</f>
        <v>44898</v>
      </c>
    </row>
    <row r="41" spans="1:6" ht="15" customHeight="1" x14ac:dyDescent="0.25">
      <c r="A41" s="213" t="s">
        <v>29</v>
      </c>
      <c r="B41" s="214">
        <f>B39+1</f>
        <v>213</v>
      </c>
      <c r="C41" s="215">
        <f t="shared" ref="C41" si="7">D41</f>
        <v>44896</v>
      </c>
      <c r="D41" s="216">
        <f>D39+6</f>
        <v>44896</v>
      </c>
      <c r="E41" s="217">
        <f t="shared" ref="E41" si="8">F41</f>
        <v>44899</v>
      </c>
      <c r="F41" s="216">
        <f>D41+3</f>
        <v>44899</v>
      </c>
    </row>
    <row r="42" spans="1:6" ht="15" customHeight="1" x14ac:dyDescent="0.25">
      <c r="A42" s="309" t="s">
        <v>17</v>
      </c>
      <c r="B42" s="309"/>
      <c r="C42" s="309"/>
      <c r="D42" s="309"/>
      <c r="E42" s="309"/>
      <c r="F42" s="2"/>
    </row>
    <row r="43" spans="1:6" ht="15" customHeight="1" x14ac:dyDescent="0.25">
      <c r="A43" s="308" t="s">
        <v>14</v>
      </c>
      <c r="B43" s="308"/>
      <c r="C43" s="308"/>
      <c r="D43" s="308"/>
      <c r="E43" s="308"/>
      <c r="F43" s="2"/>
    </row>
    <row r="44" spans="1:6" x14ac:dyDescent="0.25">
      <c r="A44" s="68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310"/>
    </row>
    <row r="47" spans="1:6" ht="18.75" customHeight="1" x14ac:dyDescent="0.25">
      <c r="A47" s="312" t="s">
        <v>0</v>
      </c>
      <c r="B47" s="313"/>
      <c r="C47" s="314" t="s">
        <v>10</v>
      </c>
      <c r="D47" s="315"/>
      <c r="E47" s="11"/>
      <c r="F47" s="311"/>
    </row>
    <row r="48" spans="1:6" ht="15" customHeight="1" x14ac:dyDescent="0.25">
      <c r="A48" s="322" t="s">
        <v>2</v>
      </c>
      <c r="B48" s="322" t="s">
        <v>3</v>
      </c>
      <c r="C48" s="325" t="s">
        <v>4</v>
      </c>
      <c r="D48" s="326"/>
      <c r="E48" s="327" t="s">
        <v>11</v>
      </c>
      <c r="F48" s="328"/>
    </row>
    <row r="49" spans="1:6" ht="15" customHeight="1" thickBot="1" x14ac:dyDescent="0.3">
      <c r="A49" s="323"/>
      <c r="B49" s="32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41" t="s">
        <v>45</v>
      </c>
      <c r="B50" s="42" t="s">
        <v>46</v>
      </c>
      <c r="C50" s="97">
        <f>D50</f>
        <v>44869</v>
      </c>
      <c r="D50" s="43">
        <v>44869</v>
      </c>
      <c r="E50" s="105">
        <f>F50</f>
        <v>44872</v>
      </c>
      <c r="F50" s="44">
        <f>D50+3</f>
        <v>44872</v>
      </c>
    </row>
    <row r="51" spans="1:6" ht="15" customHeight="1" x14ac:dyDescent="0.25">
      <c r="A51" s="301" t="s">
        <v>33</v>
      </c>
      <c r="B51" s="302" t="s">
        <v>34</v>
      </c>
      <c r="C51" s="303">
        <f>D51</f>
        <v>44876</v>
      </c>
      <c r="D51" s="304">
        <f>D35</f>
        <v>44876</v>
      </c>
      <c r="E51" s="303">
        <f>F51</f>
        <v>44880</v>
      </c>
      <c r="F51" s="304">
        <f t="shared" ref="F51:F53" si="9">D51+4</f>
        <v>44880</v>
      </c>
    </row>
    <row r="52" spans="1:6" ht="15" customHeight="1" x14ac:dyDescent="0.25">
      <c r="A52" s="41" t="s">
        <v>22</v>
      </c>
      <c r="B52" s="71">
        <v>510</v>
      </c>
      <c r="C52" s="97">
        <f>D52</f>
        <v>44880</v>
      </c>
      <c r="D52" s="73">
        <f>D51+4</f>
        <v>44880</v>
      </c>
      <c r="E52" s="105">
        <f>F52</f>
        <v>44883</v>
      </c>
      <c r="F52" s="44">
        <f>D52+3</f>
        <v>44883</v>
      </c>
    </row>
    <row r="53" spans="1:6" ht="15" customHeight="1" x14ac:dyDescent="0.25">
      <c r="A53" s="69" t="s">
        <v>29</v>
      </c>
      <c r="B53" s="45">
        <v>211</v>
      </c>
      <c r="C53" s="98">
        <f>D53</f>
        <v>44883</v>
      </c>
      <c r="D53" s="70">
        <f>D52+3</f>
        <v>44883</v>
      </c>
      <c r="E53" s="98">
        <f>F53</f>
        <v>44887</v>
      </c>
      <c r="F53" s="70">
        <f t="shared" si="9"/>
        <v>44887</v>
      </c>
    </row>
    <row r="54" spans="1:6" ht="12.75" customHeight="1" x14ac:dyDescent="0.25">
      <c r="A54" s="72" t="s">
        <v>22</v>
      </c>
      <c r="B54" s="71">
        <v>511</v>
      </c>
      <c r="C54" s="97">
        <f>D54</f>
        <v>44894</v>
      </c>
      <c r="D54" s="188">
        <f>D53+11</f>
        <v>44894</v>
      </c>
      <c r="E54" s="105">
        <f>F54</f>
        <v>44896</v>
      </c>
      <c r="F54" s="44">
        <f>D54+2</f>
        <v>44896</v>
      </c>
    </row>
    <row r="55" spans="1:6" ht="12.75" customHeight="1" x14ac:dyDescent="0.25">
      <c r="A55" s="309" t="s">
        <v>18</v>
      </c>
      <c r="B55" s="309"/>
      <c r="C55" s="309"/>
      <c r="D55" s="309"/>
      <c r="E55" s="309"/>
      <c r="F55" s="2"/>
    </row>
    <row r="56" spans="1:6" ht="12.75" customHeight="1" x14ac:dyDescent="0.25">
      <c r="A56" s="308" t="s">
        <v>14</v>
      </c>
      <c r="B56" s="308"/>
      <c r="C56" s="308"/>
      <c r="D56" s="308"/>
      <c r="E56" s="308"/>
      <c r="F56" s="2"/>
    </row>
    <row r="57" spans="1:6" ht="17.25" customHeight="1" x14ac:dyDescent="0.25">
      <c r="A57" s="68"/>
      <c r="B57" s="295"/>
      <c r="C57" s="295"/>
      <c r="D57" s="295"/>
      <c r="E57" s="295"/>
      <c r="F57" s="2"/>
    </row>
    <row r="58" spans="1:6" ht="26.25" customHeight="1" x14ac:dyDescent="0.25">
      <c r="A58" s="7"/>
      <c r="B58" s="8"/>
      <c r="C58" s="9"/>
      <c r="D58" s="10"/>
      <c r="E58" s="9"/>
      <c r="F58" s="310"/>
    </row>
    <row r="59" spans="1:6" ht="18.75" customHeight="1" x14ac:dyDescent="0.25">
      <c r="A59" s="312" t="s">
        <v>0</v>
      </c>
      <c r="B59" s="313"/>
      <c r="C59" s="314" t="s">
        <v>12</v>
      </c>
      <c r="D59" s="315"/>
      <c r="E59" s="11"/>
      <c r="F59" s="311"/>
    </row>
    <row r="60" spans="1:6" ht="15" customHeight="1" x14ac:dyDescent="0.25">
      <c r="A60" s="316" t="s">
        <v>2</v>
      </c>
      <c r="B60" s="316" t="s">
        <v>3</v>
      </c>
      <c r="C60" s="318" t="s">
        <v>4</v>
      </c>
      <c r="D60" s="319"/>
      <c r="E60" s="320" t="s">
        <v>13</v>
      </c>
      <c r="F60" s="321"/>
    </row>
    <row r="61" spans="1:6" ht="15" customHeight="1" x14ac:dyDescent="0.25">
      <c r="A61" s="317"/>
      <c r="B61" s="317"/>
      <c r="C61" s="149" t="s">
        <v>6</v>
      </c>
      <c r="D61" s="149" t="s">
        <v>7</v>
      </c>
      <c r="E61" s="149" t="s">
        <v>6</v>
      </c>
      <c r="F61" s="149" t="s">
        <v>7</v>
      </c>
    </row>
    <row r="62" spans="1:6" ht="15" customHeight="1" x14ac:dyDescent="0.25">
      <c r="A62" s="175" t="s">
        <v>22</v>
      </c>
      <c r="B62" s="176">
        <v>509</v>
      </c>
      <c r="C62" s="177">
        <f>D62</f>
        <v>44866</v>
      </c>
      <c r="D62" s="178">
        <v>44866</v>
      </c>
      <c r="E62" s="177">
        <f>F62</f>
        <v>44869</v>
      </c>
      <c r="F62" s="178">
        <f>D62+3</f>
        <v>44869</v>
      </c>
    </row>
    <row r="63" spans="1:6" ht="15" customHeight="1" x14ac:dyDescent="0.25">
      <c r="A63" s="299" t="s">
        <v>33</v>
      </c>
      <c r="B63" s="300" t="s">
        <v>34</v>
      </c>
      <c r="C63" s="242">
        <f t="shared" ref="C63:C66" si="10">D63</f>
        <v>44873</v>
      </c>
      <c r="D63" s="243">
        <f>D62+7</f>
        <v>44873</v>
      </c>
      <c r="E63" s="242">
        <f t="shared" ref="E63:E66" si="11">F63</f>
        <v>44876</v>
      </c>
      <c r="F63" s="244">
        <f>D63+3</f>
        <v>44876</v>
      </c>
    </row>
    <row r="64" spans="1:6" ht="15" customHeight="1" x14ac:dyDescent="0.25">
      <c r="A64" s="175" t="s">
        <v>22</v>
      </c>
      <c r="B64" s="176">
        <v>510</v>
      </c>
      <c r="C64" s="177">
        <f t="shared" si="10"/>
        <v>44880</v>
      </c>
      <c r="D64" s="218">
        <f>D63+7</f>
        <v>44880</v>
      </c>
      <c r="E64" s="177">
        <f t="shared" si="11"/>
        <v>44883</v>
      </c>
      <c r="F64" s="178">
        <f>D64+3</f>
        <v>44883</v>
      </c>
    </row>
    <row r="65" spans="1:7" ht="15" customHeight="1" x14ac:dyDescent="0.25">
      <c r="A65" s="162" t="s">
        <v>26</v>
      </c>
      <c r="B65" s="163">
        <v>690</v>
      </c>
      <c r="C65" s="159">
        <f t="shared" si="10"/>
        <v>44886</v>
      </c>
      <c r="D65" s="160">
        <f>D64+6</f>
        <v>44886</v>
      </c>
      <c r="E65" s="159">
        <f t="shared" si="11"/>
        <v>44890</v>
      </c>
      <c r="F65" s="161">
        <f>D65+4</f>
        <v>44890</v>
      </c>
    </row>
    <row r="66" spans="1:7" ht="15" customHeight="1" x14ac:dyDescent="0.25">
      <c r="A66" s="175" t="s">
        <v>26</v>
      </c>
      <c r="B66" s="176">
        <v>691</v>
      </c>
      <c r="C66" s="177">
        <f t="shared" si="10"/>
        <v>44893</v>
      </c>
      <c r="D66" s="218">
        <f>D65+7</f>
        <v>44893</v>
      </c>
      <c r="E66" s="177">
        <f t="shared" si="11"/>
        <v>44897</v>
      </c>
      <c r="F66" s="178">
        <f>D66+4</f>
        <v>44897</v>
      </c>
    </row>
    <row r="67" spans="1:7" ht="15" customHeight="1" x14ac:dyDescent="0.25">
      <c r="A67" s="25" t="s">
        <v>19</v>
      </c>
      <c r="B67" s="25"/>
      <c r="C67" s="25"/>
      <c r="D67" s="24"/>
      <c r="E67" s="24"/>
      <c r="F67" s="24"/>
      <c r="G67" s="26"/>
    </row>
    <row r="68" spans="1:7" x14ac:dyDescent="0.25">
      <c r="A68" s="308" t="s">
        <v>14</v>
      </c>
      <c r="B68" s="308"/>
      <c r="C68" s="308"/>
      <c r="D68" s="308"/>
      <c r="E68" s="308"/>
      <c r="F68" s="27"/>
    </row>
    <row r="69" spans="1:7" ht="12.75" customHeight="1" x14ac:dyDescent="0.25">
      <c r="A69" s="12"/>
      <c r="B69" s="21"/>
      <c r="C69" s="13"/>
      <c r="D69" s="22"/>
      <c r="E69" s="13"/>
      <c r="F69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44317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610</v>
      </c>
      <c r="C10" s="90">
        <f t="shared" ref="C10:C19" si="0">D10</f>
        <v>44319</v>
      </c>
      <c r="D10" s="57">
        <v>44319</v>
      </c>
      <c r="E10" s="112">
        <f>F10</f>
        <v>44321</v>
      </c>
      <c r="F10" s="56">
        <f>D10+2</f>
        <v>44321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529</v>
      </c>
      <c r="C11" s="91">
        <f t="shared" si="0"/>
        <v>44322</v>
      </c>
      <c r="D11" s="94">
        <f>D10+3</f>
        <v>44322</v>
      </c>
      <c r="E11" s="108">
        <f t="shared" ref="E11:E19" si="1">F11</f>
        <v>44324</v>
      </c>
      <c r="F11" s="95">
        <f t="shared" ref="F11:F19" si="2">D11+2</f>
        <v>44324</v>
      </c>
      <c r="I11" s="28"/>
      <c r="J11" s="29"/>
      <c r="K11" s="30"/>
    </row>
    <row r="12" spans="1:11" ht="15" customHeight="1" x14ac:dyDescent="0.25">
      <c r="A12" s="55" t="s">
        <v>26</v>
      </c>
      <c r="B12" s="76">
        <f t="shared" ref="B12:B19" si="3">B10+1</f>
        <v>611</v>
      </c>
      <c r="C12" s="90">
        <f t="shared" si="0"/>
        <v>44326</v>
      </c>
      <c r="D12" s="56">
        <f t="shared" ref="D12:D19" si="4">D10+7</f>
        <v>44326</v>
      </c>
      <c r="E12" s="109">
        <f t="shared" si="1"/>
        <v>44328</v>
      </c>
      <c r="F12" s="56">
        <f t="shared" si="2"/>
        <v>44328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530</v>
      </c>
      <c r="C13" s="91">
        <f t="shared" si="0"/>
        <v>44329</v>
      </c>
      <c r="D13" s="95">
        <f t="shared" si="4"/>
        <v>44329</v>
      </c>
      <c r="E13" s="104">
        <f t="shared" si="1"/>
        <v>44331</v>
      </c>
      <c r="F13" s="95">
        <f t="shared" si="2"/>
        <v>44331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f t="shared" si="3"/>
        <v>612</v>
      </c>
      <c r="C14" s="90">
        <f t="shared" si="0"/>
        <v>44333</v>
      </c>
      <c r="D14" s="56">
        <f t="shared" si="4"/>
        <v>44333</v>
      </c>
      <c r="E14" s="109">
        <f t="shared" si="1"/>
        <v>44335</v>
      </c>
      <c r="F14" s="56">
        <f t="shared" si="2"/>
        <v>44335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531</v>
      </c>
      <c r="C15" s="91">
        <f t="shared" si="0"/>
        <v>44336</v>
      </c>
      <c r="D15" s="95">
        <f t="shared" si="4"/>
        <v>44336</v>
      </c>
      <c r="E15" s="104">
        <f t="shared" si="1"/>
        <v>44338</v>
      </c>
      <c r="F15" s="95">
        <f t="shared" si="2"/>
        <v>44338</v>
      </c>
      <c r="I15" s="31"/>
      <c r="J15" s="29"/>
      <c r="K15" s="30"/>
    </row>
    <row r="16" spans="1:11" ht="15" customHeight="1" x14ac:dyDescent="0.25">
      <c r="A16" s="55" t="s">
        <v>26</v>
      </c>
      <c r="B16" s="76">
        <f t="shared" si="3"/>
        <v>613</v>
      </c>
      <c r="C16" s="90">
        <f t="shared" si="0"/>
        <v>44340</v>
      </c>
      <c r="D16" s="56">
        <f t="shared" si="4"/>
        <v>44340</v>
      </c>
      <c r="E16" s="109">
        <f t="shared" si="1"/>
        <v>44342</v>
      </c>
      <c r="F16" s="56">
        <f t="shared" si="2"/>
        <v>44342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532</v>
      </c>
      <c r="C17" s="91">
        <f t="shared" si="0"/>
        <v>44343</v>
      </c>
      <c r="D17" s="95">
        <f t="shared" si="4"/>
        <v>44343</v>
      </c>
      <c r="E17" s="104">
        <f t="shared" si="1"/>
        <v>44345</v>
      </c>
      <c r="F17" s="95">
        <f t="shared" si="2"/>
        <v>44345</v>
      </c>
      <c r="I17" s="31"/>
      <c r="J17" s="29"/>
      <c r="K17" s="30"/>
    </row>
    <row r="18" spans="1:11" ht="15" customHeight="1" x14ac:dyDescent="0.25">
      <c r="A18" s="55" t="s">
        <v>26</v>
      </c>
      <c r="B18" s="76">
        <f t="shared" si="3"/>
        <v>614</v>
      </c>
      <c r="C18" s="90">
        <f t="shared" si="0"/>
        <v>44348</v>
      </c>
      <c r="D18" s="56">
        <f>D16+8</f>
        <v>44348</v>
      </c>
      <c r="E18" s="109">
        <f t="shared" si="1"/>
        <v>44350</v>
      </c>
      <c r="F18" s="56">
        <f t="shared" si="2"/>
        <v>44350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533</v>
      </c>
      <c r="C19" s="91">
        <f t="shared" si="0"/>
        <v>44350</v>
      </c>
      <c r="D19" s="95">
        <f t="shared" si="4"/>
        <v>44350</v>
      </c>
      <c r="E19" s="104">
        <f t="shared" si="1"/>
        <v>44352</v>
      </c>
      <c r="F19" s="95">
        <f t="shared" si="2"/>
        <v>44352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3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85"/>
      <c r="B32" s="102"/>
      <c r="C32" s="86"/>
      <c r="D32" s="89"/>
      <c r="E32" s="107"/>
      <c r="F32" s="88"/>
    </row>
    <row r="33" spans="1:6" ht="15" customHeight="1" x14ac:dyDescent="0.25">
      <c r="A33" s="40" t="s">
        <v>23</v>
      </c>
      <c r="B33" s="39">
        <v>607</v>
      </c>
      <c r="C33" s="84">
        <f>D33</f>
        <v>44322</v>
      </c>
      <c r="D33" s="37">
        <f>D11</f>
        <v>44322</v>
      </c>
      <c r="E33" s="111">
        <f>F33</f>
        <v>44325</v>
      </c>
      <c r="F33" s="38">
        <f>D33+3</f>
        <v>44325</v>
      </c>
    </row>
    <row r="34" spans="1:6" ht="15" customHeight="1" x14ac:dyDescent="0.25">
      <c r="A34" s="85"/>
      <c r="B34" s="102"/>
      <c r="C34" s="86"/>
      <c r="D34" s="87"/>
      <c r="E34" s="107"/>
      <c r="F34" s="88"/>
    </row>
    <row r="35" spans="1:6" ht="15" customHeight="1" x14ac:dyDescent="0.25">
      <c r="A35" s="40" t="s">
        <v>23</v>
      </c>
      <c r="B35" s="39">
        <f>B33+1</f>
        <v>608</v>
      </c>
      <c r="C35" s="84">
        <f>D35</f>
        <v>44329</v>
      </c>
      <c r="D35" s="38">
        <f>D33+7</f>
        <v>44329</v>
      </c>
      <c r="E35" s="111">
        <f>F35</f>
        <v>44332</v>
      </c>
      <c r="F35" s="38">
        <f>D35+3</f>
        <v>44332</v>
      </c>
    </row>
    <row r="36" spans="1:6" ht="15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23</v>
      </c>
      <c r="B37" s="39">
        <f>B35+1</f>
        <v>609</v>
      </c>
      <c r="C37" s="84">
        <f>D37</f>
        <v>44336</v>
      </c>
      <c r="D37" s="38">
        <f>D35+7</f>
        <v>44336</v>
      </c>
      <c r="E37" s="111">
        <f>F37</f>
        <v>44339</v>
      </c>
      <c r="F37" s="38">
        <f>D37+3</f>
        <v>44339</v>
      </c>
    </row>
    <row r="38" spans="1:6" ht="15" customHeight="1" x14ac:dyDescent="0.25">
      <c r="A38" s="85"/>
      <c r="B38" s="102"/>
      <c r="C38" s="86"/>
      <c r="D38" s="87"/>
      <c r="E38" s="107"/>
      <c r="F38" s="88"/>
    </row>
    <row r="39" spans="1:6" ht="15" customHeight="1" x14ac:dyDescent="0.25">
      <c r="A39" s="40" t="s">
        <v>23</v>
      </c>
      <c r="B39" s="39">
        <f>B37+1</f>
        <v>610</v>
      </c>
      <c r="C39" s="84">
        <f>D39</f>
        <v>44343</v>
      </c>
      <c r="D39" s="38">
        <f>D37+7</f>
        <v>44343</v>
      </c>
      <c r="E39" s="111">
        <f>F39</f>
        <v>44346</v>
      </c>
      <c r="F39" s="38">
        <f>D39+3</f>
        <v>44346</v>
      </c>
    </row>
    <row r="40" spans="1:6" ht="15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23</v>
      </c>
      <c r="B41" s="39">
        <f>B39+1</f>
        <v>611</v>
      </c>
      <c r="C41" s="84">
        <f>D41</f>
        <v>44350</v>
      </c>
      <c r="D41" s="38">
        <f>D39+7</f>
        <v>44350</v>
      </c>
      <c r="E41" s="111">
        <f>F41</f>
        <v>44353</v>
      </c>
      <c r="F41" s="38">
        <f>D41+3</f>
        <v>44353</v>
      </c>
    </row>
    <row r="42" spans="1:6" ht="15" customHeight="1" x14ac:dyDescent="0.25">
      <c r="A42" s="134"/>
      <c r="B42" s="135"/>
      <c r="C42" s="136"/>
      <c r="D42" s="137"/>
      <c r="E42" s="136"/>
      <c r="F42" s="13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tr">
        <f>A33</f>
        <v>Caribe Mariner</v>
      </c>
      <c r="B51" s="42">
        <f>B33</f>
        <v>607</v>
      </c>
      <c r="C51" s="97">
        <f>D51</f>
        <v>44322</v>
      </c>
      <c r="D51" s="43">
        <f>D33</f>
        <v>44322</v>
      </c>
      <c r="E51" s="105">
        <f>F51</f>
        <v>44327</v>
      </c>
      <c r="F51" s="44">
        <f>D51+5</f>
        <v>44327</v>
      </c>
    </row>
    <row r="52" spans="1:6" ht="15" customHeight="1" x14ac:dyDescent="0.25">
      <c r="A52" s="69" t="str">
        <f>A35</f>
        <v>Caribe Mariner</v>
      </c>
      <c r="B52" s="45">
        <f>B35</f>
        <v>608</v>
      </c>
      <c r="C52" s="98">
        <f>D52</f>
        <v>44329</v>
      </c>
      <c r="D52" s="70">
        <f>D35</f>
        <v>44329</v>
      </c>
      <c r="E52" s="98">
        <f>F52</f>
        <v>44334</v>
      </c>
      <c r="F52" s="70">
        <f>D52+5</f>
        <v>44334</v>
      </c>
    </row>
    <row r="53" spans="1:6" ht="15" customHeight="1" x14ac:dyDescent="0.25">
      <c r="A53" s="72" t="str">
        <f>A37</f>
        <v>Caribe Mariner</v>
      </c>
      <c r="B53" s="71">
        <f>B37</f>
        <v>609</v>
      </c>
      <c r="C53" s="97">
        <f>D53</f>
        <v>44336</v>
      </c>
      <c r="D53" s="73">
        <f>D37</f>
        <v>44336</v>
      </c>
      <c r="E53" s="105">
        <f>F53</f>
        <v>44341</v>
      </c>
      <c r="F53" s="74">
        <f t="shared" ref="F53:F55" si="5">D53+5</f>
        <v>44341</v>
      </c>
    </row>
    <row r="54" spans="1:6" ht="15" customHeight="1" x14ac:dyDescent="0.25">
      <c r="A54" s="69" t="str">
        <f>A39</f>
        <v>Caribe Mariner</v>
      </c>
      <c r="B54" s="45">
        <f>B39</f>
        <v>610</v>
      </c>
      <c r="C54" s="98">
        <f>D54</f>
        <v>44343</v>
      </c>
      <c r="D54" s="70">
        <f>D39</f>
        <v>44343</v>
      </c>
      <c r="E54" s="98">
        <f>F54</f>
        <v>44348</v>
      </c>
      <c r="F54" s="70">
        <f t="shared" si="5"/>
        <v>44348</v>
      </c>
    </row>
    <row r="55" spans="1:6" ht="12.75" customHeight="1" x14ac:dyDescent="0.25">
      <c r="A55" s="72" t="str">
        <f>A41</f>
        <v>Caribe Mariner</v>
      </c>
      <c r="B55" s="71">
        <f>B41</f>
        <v>611</v>
      </c>
      <c r="C55" s="99">
        <f>D55</f>
        <v>44350</v>
      </c>
      <c r="D55" s="74">
        <f>D41</f>
        <v>44350</v>
      </c>
      <c r="E55" s="105">
        <f>F55</f>
        <v>44355</v>
      </c>
      <c r="F55" s="44">
        <f t="shared" si="5"/>
        <v>44355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139"/>
      <c r="C58" s="139"/>
      <c r="D58" s="139"/>
      <c r="E58" s="139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thickBot="1" x14ac:dyDescent="0.3">
      <c r="A62" s="345"/>
      <c r="B62" s="345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58" t="str">
        <f>A10</f>
        <v>Caribe Navigator</v>
      </c>
      <c r="B63" s="59">
        <f>B10</f>
        <v>610</v>
      </c>
      <c r="C63" s="100">
        <f>D63</f>
        <v>44319</v>
      </c>
      <c r="D63" s="53">
        <f>D10</f>
        <v>44319</v>
      </c>
      <c r="E63" s="106">
        <f>F63</f>
        <v>44323</v>
      </c>
      <c r="F63" s="50">
        <f>D63+4</f>
        <v>44323</v>
      </c>
    </row>
    <row r="64" spans="1:6" ht="15" customHeight="1" x14ac:dyDescent="0.25">
      <c r="A64" s="130" t="str">
        <f>A12</f>
        <v>Caribe Navigator</v>
      </c>
      <c r="B64" s="131">
        <f>B12</f>
        <v>611</v>
      </c>
      <c r="C64" s="101">
        <f>D64</f>
        <v>44326</v>
      </c>
      <c r="D64" s="81">
        <f>D12</f>
        <v>44326</v>
      </c>
      <c r="E64" s="101">
        <f>F64</f>
        <v>44330</v>
      </c>
      <c r="F64" s="83">
        <f>D64+4</f>
        <v>44330</v>
      </c>
    </row>
    <row r="65" spans="1:7" ht="15" customHeight="1" x14ac:dyDescent="0.25">
      <c r="A65" s="58" t="str">
        <f>A14</f>
        <v>Caribe Navigator</v>
      </c>
      <c r="B65" s="59">
        <f>B14</f>
        <v>612</v>
      </c>
      <c r="C65" s="100">
        <f>D65</f>
        <v>44333</v>
      </c>
      <c r="D65" s="53">
        <f>D14</f>
        <v>44333</v>
      </c>
      <c r="E65" s="106">
        <f>F65</f>
        <v>44337</v>
      </c>
      <c r="F65" s="50">
        <f>D65+4</f>
        <v>44337</v>
      </c>
    </row>
    <row r="66" spans="1:7" ht="15" customHeight="1" x14ac:dyDescent="0.25">
      <c r="A66" s="48" t="str">
        <f>A16</f>
        <v>Caribe Navigator</v>
      </c>
      <c r="B66" s="49">
        <f>B16</f>
        <v>613</v>
      </c>
      <c r="C66" s="103">
        <f>D66</f>
        <v>44340</v>
      </c>
      <c r="D66" s="52">
        <f>D16</f>
        <v>44340</v>
      </c>
      <c r="E66" s="103">
        <f>F66</f>
        <v>44344</v>
      </c>
      <c r="F66" s="54">
        <f>D66+4</f>
        <v>44344</v>
      </c>
    </row>
    <row r="67" spans="1:7" ht="15" customHeight="1" x14ac:dyDescent="0.25">
      <c r="A67" s="77" t="str">
        <f>A18</f>
        <v>Caribe Navigator</v>
      </c>
      <c r="B67" s="78">
        <f>B18</f>
        <v>614</v>
      </c>
      <c r="C67" s="119">
        <f>D67</f>
        <v>44348</v>
      </c>
      <c r="D67" s="79">
        <f>D18</f>
        <v>44348</v>
      </c>
      <c r="E67" s="120">
        <f>F67</f>
        <v>44352</v>
      </c>
      <c r="F67" s="80">
        <f>D67+4</f>
        <v>44352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 t="s">
        <v>24</v>
      </c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44287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606</v>
      </c>
      <c r="C10" s="90">
        <f t="shared" ref="C10:C19" si="0">D10</f>
        <v>44284</v>
      </c>
      <c r="D10" s="57">
        <v>44284</v>
      </c>
      <c r="E10" s="112">
        <f>F10</f>
        <v>44286</v>
      </c>
      <c r="F10" s="56">
        <f>D10+2</f>
        <v>44286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524</v>
      </c>
      <c r="C11" s="91">
        <f t="shared" si="0"/>
        <v>44287</v>
      </c>
      <c r="D11" s="94">
        <f>D10+3</f>
        <v>44287</v>
      </c>
      <c r="E11" s="108">
        <f t="shared" ref="E11:E19" si="1">F11</f>
        <v>44289</v>
      </c>
      <c r="F11" s="95">
        <f t="shared" ref="F11:F19" si="2">D11+2</f>
        <v>44289</v>
      </c>
      <c r="I11" s="28"/>
      <c r="J11" s="29"/>
      <c r="K11" s="30"/>
    </row>
    <row r="12" spans="1:11" ht="15" customHeight="1" x14ac:dyDescent="0.25">
      <c r="A12" s="55" t="s">
        <v>26</v>
      </c>
      <c r="B12" s="76">
        <f t="shared" ref="B12:B19" si="3">B10+1</f>
        <v>607</v>
      </c>
      <c r="C12" s="90">
        <f t="shared" si="0"/>
        <v>44291</v>
      </c>
      <c r="D12" s="56">
        <f t="shared" ref="D12:D19" si="4">D10+7</f>
        <v>44291</v>
      </c>
      <c r="E12" s="109">
        <f t="shared" si="1"/>
        <v>44293</v>
      </c>
      <c r="F12" s="56">
        <f t="shared" si="2"/>
        <v>44293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525</v>
      </c>
      <c r="C13" s="91">
        <f t="shared" si="0"/>
        <v>44294</v>
      </c>
      <c r="D13" s="95">
        <f t="shared" si="4"/>
        <v>44294</v>
      </c>
      <c r="E13" s="104">
        <f t="shared" si="1"/>
        <v>44296</v>
      </c>
      <c r="F13" s="95">
        <f t="shared" si="2"/>
        <v>44296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f t="shared" si="3"/>
        <v>608</v>
      </c>
      <c r="C14" s="90">
        <f t="shared" si="0"/>
        <v>44298</v>
      </c>
      <c r="D14" s="56">
        <f t="shared" si="4"/>
        <v>44298</v>
      </c>
      <c r="E14" s="109">
        <f t="shared" si="1"/>
        <v>44300</v>
      </c>
      <c r="F14" s="56">
        <f t="shared" si="2"/>
        <v>44300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526</v>
      </c>
      <c r="C15" s="91">
        <f t="shared" si="0"/>
        <v>44301</v>
      </c>
      <c r="D15" s="95">
        <f t="shared" si="4"/>
        <v>44301</v>
      </c>
      <c r="E15" s="104">
        <f t="shared" si="1"/>
        <v>44303</v>
      </c>
      <c r="F15" s="95">
        <f t="shared" si="2"/>
        <v>44303</v>
      </c>
      <c r="I15" s="31"/>
      <c r="J15" s="29"/>
      <c r="K15" s="30"/>
    </row>
    <row r="16" spans="1:11" ht="15" customHeight="1" x14ac:dyDescent="0.25">
      <c r="A16" s="55" t="s">
        <v>26</v>
      </c>
      <c r="B16" s="76">
        <f t="shared" si="3"/>
        <v>609</v>
      </c>
      <c r="C16" s="90">
        <f t="shared" si="0"/>
        <v>44305</v>
      </c>
      <c r="D16" s="56">
        <f t="shared" si="4"/>
        <v>44305</v>
      </c>
      <c r="E16" s="109">
        <f t="shared" si="1"/>
        <v>44307</v>
      </c>
      <c r="F16" s="56">
        <f t="shared" si="2"/>
        <v>44307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527</v>
      </c>
      <c r="C17" s="91">
        <f t="shared" si="0"/>
        <v>44308</v>
      </c>
      <c r="D17" s="95">
        <f t="shared" si="4"/>
        <v>44308</v>
      </c>
      <c r="E17" s="104">
        <f t="shared" si="1"/>
        <v>44310</v>
      </c>
      <c r="F17" s="95">
        <f t="shared" si="2"/>
        <v>44310</v>
      </c>
      <c r="I17" s="31"/>
      <c r="J17" s="29"/>
      <c r="K17" s="30"/>
    </row>
    <row r="18" spans="1:11" ht="15" customHeight="1" x14ac:dyDescent="0.25">
      <c r="A18" s="140" t="s">
        <v>26</v>
      </c>
      <c r="B18" s="141">
        <f t="shared" si="3"/>
        <v>610</v>
      </c>
      <c r="C18" s="142">
        <f t="shared" si="0"/>
        <v>44312</v>
      </c>
      <c r="D18" s="143">
        <f t="shared" si="4"/>
        <v>44312</v>
      </c>
      <c r="E18" s="144">
        <f t="shared" si="1"/>
        <v>44314</v>
      </c>
      <c r="F18" s="143">
        <f t="shared" si="2"/>
        <v>44314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528</v>
      </c>
      <c r="C19" s="91">
        <f t="shared" si="0"/>
        <v>44315</v>
      </c>
      <c r="D19" s="95">
        <f t="shared" si="4"/>
        <v>44315</v>
      </c>
      <c r="E19" s="104">
        <f t="shared" si="1"/>
        <v>44317</v>
      </c>
      <c r="F19" s="95">
        <f t="shared" si="2"/>
        <v>44317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38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85"/>
      <c r="B32" s="102"/>
      <c r="C32" s="86"/>
      <c r="D32" s="89"/>
      <c r="E32" s="107"/>
      <c r="F32" s="88"/>
    </row>
    <row r="33" spans="1:6" ht="15" customHeight="1" x14ac:dyDescent="0.25">
      <c r="A33" s="40" t="s">
        <v>23</v>
      </c>
      <c r="B33" s="39">
        <v>602</v>
      </c>
      <c r="C33" s="84">
        <f>D33</f>
        <v>44287</v>
      </c>
      <c r="D33" s="37">
        <f>D11</f>
        <v>44287</v>
      </c>
      <c r="E33" s="111">
        <f>F33</f>
        <v>44290</v>
      </c>
      <c r="F33" s="38">
        <f>D33+3</f>
        <v>44290</v>
      </c>
    </row>
    <row r="34" spans="1:6" ht="15" customHeight="1" x14ac:dyDescent="0.25">
      <c r="A34" s="85"/>
      <c r="B34" s="102"/>
      <c r="C34" s="86"/>
      <c r="D34" s="87"/>
      <c r="E34" s="107"/>
      <c r="F34" s="88"/>
    </row>
    <row r="35" spans="1:6" ht="15" customHeight="1" x14ac:dyDescent="0.25">
      <c r="A35" s="40" t="s">
        <v>23</v>
      </c>
      <c r="B35" s="39">
        <f>B33+1</f>
        <v>603</v>
      </c>
      <c r="C35" s="84">
        <f>D35</f>
        <v>44294</v>
      </c>
      <c r="D35" s="38">
        <f>D33+7</f>
        <v>44294</v>
      </c>
      <c r="E35" s="111">
        <f>F35</f>
        <v>44297</v>
      </c>
      <c r="F35" s="38">
        <f>D35+3</f>
        <v>44297</v>
      </c>
    </row>
    <row r="36" spans="1:6" ht="15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23</v>
      </c>
      <c r="B37" s="39">
        <f>B35+1</f>
        <v>604</v>
      </c>
      <c r="C37" s="84">
        <f>D37</f>
        <v>44301</v>
      </c>
      <c r="D37" s="38">
        <f>D35+7</f>
        <v>44301</v>
      </c>
      <c r="E37" s="111">
        <f>F37</f>
        <v>44304</v>
      </c>
      <c r="F37" s="38">
        <f>D37+3</f>
        <v>44304</v>
      </c>
    </row>
    <row r="38" spans="1:6" ht="15" customHeight="1" x14ac:dyDescent="0.25">
      <c r="A38" s="85"/>
      <c r="B38" s="102"/>
      <c r="C38" s="86"/>
      <c r="D38" s="87"/>
      <c r="E38" s="107"/>
      <c r="F38" s="88"/>
    </row>
    <row r="39" spans="1:6" ht="15" customHeight="1" x14ac:dyDescent="0.25">
      <c r="A39" s="40" t="s">
        <v>23</v>
      </c>
      <c r="B39" s="39">
        <f>B37+1</f>
        <v>605</v>
      </c>
      <c r="C39" s="84">
        <f>D39</f>
        <v>44308</v>
      </c>
      <c r="D39" s="38">
        <f>D37+7</f>
        <v>44308</v>
      </c>
      <c r="E39" s="111">
        <f>F39</f>
        <v>44311</v>
      </c>
      <c r="F39" s="38">
        <f>D39+3</f>
        <v>44311</v>
      </c>
    </row>
    <row r="40" spans="1:6" ht="15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23</v>
      </c>
      <c r="B41" s="39">
        <f>B39+1</f>
        <v>606</v>
      </c>
      <c r="C41" s="84">
        <f>D41</f>
        <v>44315</v>
      </c>
      <c r="D41" s="38">
        <f>D39+7</f>
        <v>44315</v>
      </c>
      <c r="E41" s="111">
        <f>F41</f>
        <v>44318</v>
      </c>
      <c r="F41" s="38">
        <f>D41+3</f>
        <v>44318</v>
      </c>
    </row>
    <row r="42" spans="1:6" ht="15" customHeight="1" x14ac:dyDescent="0.25">
      <c r="A42" s="134"/>
      <c r="B42" s="135"/>
      <c r="C42" s="136"/>
      <c r="D42" s="137"/>
      <c r="E42" s="136"/>
      <c r="F42" s="13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tr">
        <f>A33</f>
        <v>Caribe Mariner</v>
      </c>
      <c r="B51" s="42">
        <f>B33</f>
        <v>602</v>
      </c>
      <c r="C51" s="97">
        <f>D51</f>
        <v>44287</v>
      </c>
      <c r="D51" s="43">
        <f>D33</f>
        <v>44287</v>
      </c>
      <c r="E51" s="105">
        <f>F51</f>
        <v>44292</v>
      </c>
      <c r="F51" s="44">
        <f>D51+5</f>
        <v>44292</v>
      </c>
    </row>
    <row r="52" spans="1:6" ht="15" customHeight="1" x14ac:dyDescent="0.25">
      <c r="A52" s="69" t="s">
        <v>22</v>
      </c>
      <c r="B52" s="45">
        <v>458</v>
      </c>
      <c r="C52" s="98">
        <f>D52</f>
        <v>44295</v>
      </c>
      <c r="D52" s="70">
        <f>D35+1</f>
        <v>44295</v>
      </c>
      <c r="E52" s="98">
        <f>F52</f>
        <v>44298</v>
      </c>
      <c r="F52" s="70">
        <f>D52+3</f>
        <v>44298</v>
      </c>
    </row>
    <row r="53" spans="1:6" ht="15" customHeight="1" x14ac:dyDescent="0.25">
      <c r="A53" s="72" t="str">
        <f>A37</f>
        <v>Caribe Mariner</v>
      </c>
      <c r="B53" s="71">
        <f>B37</f>
        <v>604</v>
      </c>
      <c r="C53" s="97">
        <f>D53</f>
        <v>44301</v>
      </c>
      <c r="D53" s="73">
        <f>D37</f>
        <v>44301</v>
      </c>
      <c r="E53" s="105">
        <f>F53</f>
        <v>44306</v>
      </c>
      <c r="F53" s="74">
        <f t="shared" ref="F53:F55" si="5">D53+5</f>
        <v>44306</v>
      </c>
    </row>
    <row r="54" spans="1:6" ht="15" customHeight="1" x14ac:dyDescent="0.25">
      <c r="A54" s="69" t="str">
        <f>A39</f>
        <v>Caribe Mariner</v>
      </c>
      <c r="B54" s="45">
        <f>B39</f>
        <v>605</v>
      </c>
      <c r="C54" s="98">
        <f>D54</f>
        <v>44308</v>
      </c>
      <c r="D54" s="70">
        <f>D39</f>
        <v>44308</v>
      </c>
      <c r="E54" s="98">
        <f>F54</f>
        <v>44313</v>
      </c>
      <c r="F54" s="70">
        <f t="shared" si="5"/>
        <v>44313</v>
      </c>
    </row>
    <row r="55" spans="1:6" ht="12.75" customHeight="1" x14ac:dyDescent="0.25">
      <c r="A55" s="72" t="str">
        <f>A41</f>
        <v>Caribe Mariner</v>
      </c>
      <c r="B55" s="71">
        <f>B41</f>
        <v>606</v>
      </c>
      <c r="C55" s="99">
        <f>D55</f>
        <v>44315</v>
      </c>
      <c r="D55" s="74">
        <f>D41</f>
        <v>44315</v>
      </c>
      <c r="E55" s="105">
        <f>F55</f>
        <v>44320</v>
      </c>
      <c r="F55" s="44">
        <f t="shared" si="5"/>
        <v>44320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138"/>
      <c r="C58" s="138"/>
      <c r="D58" s="138"/>
      <c r="E58" s="138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thickBot="1" x14ac:dyDescent="0.3">
      <c r="A62" s="345"/>
      <c r="B62" s="345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77" t="str">
        <f>A10</f>
        <v>Caribe Navigator</v>
      </c>
      <c r="B63" s="78">
        <f>B10</f>
        <v>606</v>
      </c>
      <c r="C63" s="119">
        <f>D63</f>
        <v>44284</v>
      </c>
      <c r="D63" s="79">
        <f>D10</f>
        <v>44284</v>
      </c>
      <c r="E63" s="120">
        <f>F63</f>
        <v>44288</v>
      </c>
      <c r="F63" s="80">
        <f>D63+4</f>
        <v>44288</v>
      </c>
    </row>
    <row r="64" spans="1:6" ht="15" customHeight="1" x14ac:dyDescent="0.25">
      <c r="A64" s="46" t="str">
        <f>A12</f>
        <v>Caribe Navigator</v>
      </c>
      <c r="B64" s="47">
        <f>B12</f>
        <v>607</v>
      </c>
      <c r="C64" s="103">
        <f>D64</f>
        <v>44291</v>
      </c>
      <c r="D64" s="51">
        <f>D12</f>
        <v>44291</v>
      </c>
      <c r="E64" s="103">
        <f>F64</f>
        <v>44295</v>
      </c>
      <c r="F64" s="54">
        <f>D64+4</f>
        <v>44295</v>
      </c>
    </row>
    <row r="65" spans="1:7" ht="15" customHeight="1" x14ac:dyDescent="0.25">
      <c r="A65" s="77" t="str">
        <f>A14</f>
        <v>Caribe Navigator</v>
      </c>
      <c r="B65" s="78">
        <f>B14</f>
        <v>608</v>
      </c>
      <c r="C65" s="119">
        <f>D65</f>
        <v>44298</v>
      </c>
      <c r="D65" s="79">
        <f>D14</f>
        <v>44298</v>
      </c>
      <c r="E65" s="120">
        <f>F65</f>
        <v>44302</v>
      </c>
      <c r="F65" s="80">
        <f>D65+4</f>
        <v>44302</v>
      </c>
    </row>
    <row r="66" spans="1:7" ht="15" customHeight="1" x14ac:dyDescent="0.25">
      <c r="A66" s="48" t="s">
        <v>22</v>
      </c>
      <c r="B66" s="49">
        <v>459</v>
      </c>
      <c r="C66" s="103">
        <f>D66</f>
        <v>44306</v>
      </c>
      <c r="D66" s="52">
        <f>D16+1</f>
        <v>44306</v>
      </c>
      <c r="E66" s="103">
        <f>F66</f>
        <v>44309</v>
      </c>
      <c r="F66" s="54">
        <f>D66+3</f>
        <v>44309</v>
      </c>
    </row>
    <row r="67" spans="1:7" ht="15" customHeight="1" x14ac:dyDescent="0.25">
      <c r="A67" s="77" t="str">
        <f>A18</f>
        <v>Caribe Navigator</v>
      </c>
      <c r="B67" s="78">
        <f>B18</f>
        <v>610</v>
      </c>
      <c r="C67" s="119">
        <f>D67</f>
        <v>44312</v>
      </c>
      <c r="D67" s="79">
        <f>D18</f>
        <v>44312</v>
      </c>
      <c r="E67" s="120">
        <f>F67</f>
        <v>44316</v>
      </c>
      <c r="F67" s="80">
        <f>D67+4</f>
        <v>44316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 t="s">
        <v>24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44256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602</v>
      </c>
      <c r="C10" s="90">
        <f t="shared" ref="C10:C19" si="0">D10</f>
        <v>44256</v>
      </c>
      <c r="D10" s="57">
        <v>44256</v>
      </c>
      <c r="E10" s="112">
        <f>F10</f>
        <v>44258</v>
      </c>
      <c r="F10" s="56">
        <f>D10+2</f>
        <v>44258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520</v>
      </c>
      <c r="C11" s="91">
        <f t="shared" si="0"/>
        <v>44259</v>
      </c>
      <c r="D11" s="94">
        <f>D10+3</f>
        <v>44259</v>
      </c>
      <c r="E11" s="108">
        <f t="shared" ref="E11:E19" si="1">F11</f>
        <v>44261</v>
      </c>
      <c r="F11" s="95">
        <f t="shared" ref="F11:F19" si="2">D11+2</f>
        <v>44261</v>
      </c>
      <c r="I11" s="28"/>
      <c r="J11" s="29"/>
      <c r="K11" s="30"/>
    </row>
    <row r="12" spans="1:11" ht="15" customHeight="1" x14ac:dyDescent="0.25">
      <c r="A12" s="55" t="s">
        <v>26</v>
      </c>
      <c r="B12" s="76">
        <f t="shared" ref="B12:B19" si="3">B10+1</f>
        <v>603</v>
      </c>
      <c r="C12" s="90">
        <f t="shared" si="0"/>
        <v>44263</v>
      </c>
      <c r="D12" s="56">
        <f t="shared" ref="D12:D19" si="4">D10+7</f>
        <v>44263</v>
      </c>
      <c r="E12" s="109">
        <f t="shared" si="1"/>
        <v>44265</v>
      </c>
      <c r="F12" s="56">
        <f t="shared" si="2"/>
        <v>44265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521</v>
      </c>
      <c r="C13" s="91">
        <f t="shared" si="0"/>
        <v>44266</v>
      </c>
      <c r="D13" s="95">
        <f t="shared" si="4"/>
        <v>44266</v>
      </c>
      <c r="E13" s="104">
        <f t="shared" si="1"/>
        <v>44268</v>
      </c>
      <c r="F13" s="95">
        <f t="shared" si="2"/>
        <v>44268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f t="shared" si="3"/>
        <v>604</v>
      </c>
      <c r="C14" s="90">
        <f t="shared" si="0"/>
        <v>44270</v>
      </c>
      <c r="D14" s="56">
        <f t="shared" si="4"/>
        <v>44270</v>
      </c>
      <c r="E14" s="109">
        <f t="shared" si="1"/>
        <v>44272</v>
      </c>
      <c r="F14" s="56">
        <f t="shared" si="2"/>
        <v>44272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522</v>
      </c>
      <c r="C15" s="91">
        <f t="shared" si="0"/>
        <v>44273</v>
      </c>
      <c r="D15" s="95">
        <f t="shared" si="4"/>
        <v>44273</v>
      </c>
      <c r="E15" s="104">
        <f t="shared" si="1"/>
        <v>44275</v>
      </c>
      <c r="F15" s="95">
        <f t="shared" si="2"/>
        <v>44275</v>
      </c>
      <c r="I15" s="31"/>
      <c r="J15" s="29"/>
      <c r="K15" s="30"/>
    </row>
    <row r="16" spans="1:11" ht="15" customHeight="1" x14ac:dyDescent="0.25">
      <c r="A16" s="55" t="s">
        <v>26</v>
      </c>
      <c r="B16" s="76">
        <f t="shared" si="3"/>
        <v>605</v>
      </c>
      <c r="C16" s="90">
        <f t="shared" si="0"/>
        <v>44277</v>
      </c>
      <c r="D16" s="56">
        <f t="shared" si="4"/>
        <v>44277</v>
      </c>
      <c r="E16" s="109">
        <f t="shared" si="1"/>
        <v>44279</v>
      </c>
      <c r="F16" s="56">
        <f t="shared" si="2"/>
        <v>44279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523</v>
      </c>
      <c r="C17" s="91">
        <f t="shared" si="0"/>
        <v>44280</v>
      </c>
      <c r="D17" s="95">
        <f t="shared" si="4"/>
        <v>44280</v>
      </c>
      <c r="E17" s="104">
        <f t="shared" si="1"/>
        <v>44282</v>
      </c>
      <c r="F17" s="95">
        <f t="shared" si="2"/>
        <v>44282</v>
      </c>
      <c r="I17" s="31"/>
      <c r="J17" s="29"/>
      <c r="K17" s="30"/>
    </row>
    <row r="18" spans="1:11" ht="15" customHeight="1" x14ac:dyDescent="0.25">
      <c r="A18" s="55" t="s">
        <v>26</v>
      </c>
      <c r="B18" s="76">
        <f t="shared" si="3"/>
        <v>606</v>
      </c>
      <c r="C18" s="90">
        <f t="shared" si="0"/>
        <v>44284</v>
      </c>
      <c r="D18" s="56">
        <f t="shared" si="4"/>
        <v>44284</v>
      </c>
      <c r="E18" s="109">
        <f t="shared" si="1"/>
        <v>44286</v>
      </c>
      <c r="F18" s="56">
        <f t="shared" si="2"/>
        <v>44286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524</v>
      </c>
      <c r="C19" s="91">
        <f t="shared" si="0"/>
        <v>44287</v>
      </c>
      <c r="D19" s="95">
        <f t="shared" si="4"/>
        <v>44287</v>
      </c>
      <c r="E19" s="104">
        <f t="shared" si="1"/>
        <v>44289</v>
      </c>
      <c r="F19" s="95">
        <f t="shared" si="2"/>
        <v>44289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2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85"/>
      <c r="B32" s="102"/>
      <c r="C32" s="86"/>
      <c r="D32" s="89"/>
      <c r="E32" s="107"/>
      <c r="F32" s="88"/>
    </row>
    <row r="33" spans="1:6" ht="15" customHeight="1" x14ac:dyDescent="0.25">
      <c r="A33" s="40" t="s">
        <v>23</v>
      </c>
      <c r="B33" s="39">
        <v>598</v>
      </c>
      <c r="C33" s="84">
        <f>D33</f>
        <v>44259</v>
      </c>
      <c r="D33" s="37">
        <f>D11</f>
        <v>44259</v>
      </c>
      <c r="E33" s="111">
        <f>F33</f>
        <v>44262</v>
      </c>
      <c r="F33" s="38">
        <f>D33+3</f>
        <v>44262</v>
      </c>
    </row>
    <row r="34" spans="1:6" ht="15" customHeight="1" x14ac:dyDescent="0.25">
      <c r="A34" s="85"/>
      <c r="B34" s="102"/>
      <c r="C34" s="86"/>
      <c r="D34" s="87"/>
      <c r="E34" s="107"/>
      <c r="F34" s="88"/>
    </row>
    <row r="35" spans="1:6" ht="15" customHeight="1" x14ac:dyDescent="0.25">
      <c r="A35" s="40" t="s">
        <v>23</v>
      </c>
      <c r="B35" s="39">
        <v>599</v>
      </c>
      <c r="C35" s="84">
        <f>D35</f>
        <v>44266</v>
      </c>
      <c r="D35" s="38">
        <f>D33+7</f>
        <v>44266</v>
      </c>
      <c r="E35" s="111">
        <f>F35</f>
        <v>44269</v>
      </c>
      <c r="F35" s="38">
        <f>D35+3</f>
        <v>44269</v>
      </c>
    </row>
    <row r="36" spans="1:6" ht="15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23</v>
      </c>
      <c r="B37" s="39">
        <v>600</v>
      </c>
      <c r="C37" s="84">
        <f>D37</f>
        <v>44273</v>
      </c>
      <c r="D37" s="38">
        <f>D35+7</f>
        <v>44273</v>
      </c>
      <c r="E37" s="111">
        <f>F37</f>
        <v>44276</v>
      </c>
      <c r="F37" s="38">
        <f>D37+3</f>
        <v>44276</v>
      </c>
    </row>
    <row r="38" spans="1:6" ht="15" customHeight="1" x14ac:dyDescent="0.25">
      <c r="A38" s="85"/>
      <c r="B38" s="102"/>
      <c r="C38" s="86"/>
      <c r="D38" s="87"/>
      <c r="E38" s="107"/>
      <c r="F38" s="88"/>
    </row>
    <row r="39" spans="1:6" ht="15" customHeight="1" x14ac:dyDescent="0.25">
      <c r="A39" s="40" t="s">
        <v>23</v>
      </c>
      <c r="B39" s="39">
        <v>601</v>
      </c>
      <c r="C39" s="84">
        <f>D39</f>
        <v>44280</v>
      </c>
      <c r="D39" s="38">
        <f>D37+7</f>
        <v>44280</v>
      </c>
      <c r="E39" s="111">
        <f>F39</f>
        <v>44283</v>
      </c>
      <c r="F39" s="38">
        <f>D39+3</f>
        <v>44283</v>
      </c>
    </row>
    <row r="40" spans="1:6" ht="15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23</v>
      </c>
      <c r="B41" s="39">
        <v>602</v>
      </c>
      <c r="C41" s="84">
        <f>D41</f>
        <v>44287</v>
      </c>
      <c r="D41" s="38">
        <f>D39+7</f>
        <v>44287</v>
      </c>
      <c r="E41" s="111">
        <f>F41</f>
        <v>44290</v>
      </c>
      <c r="F41" s="38">
        <f>D41+3</f>
        <v>44290</v>
      </c>
    </row>
    <row r="42" spans="1:6" ht="15" customHeight="1" x14ac:dyDescent="0.25">
      <c r="A42" s="134"/>
      <c r="B42" s="135"/>
      <c r="C42" s="136"/>
      <c r="D42" s="137"/>
      <c r="E42" s="136"/>
      <c r="F42" s="13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tr">
        <f>A33</f>
        <v>Caribe Mariner</v>
      </c>
      <c r="B51" s="42">
        <f>B33</f>
        <v>598</v>
      </c>
      <c r="C51" s="97">
        <f>D51</f>
        <v>44259</v>
      </c>
      <c r="D51" s="43">
        <f>D33</f>
        <v>44259</v>
      </c>
      <c r="E51" s="105">
        <f>F51</f>
        <v>44264</v>
      </c>
      <c r="F51" s="44">
        <f>D51+5</f>
        <v>44264</v>
      </c>
    </row>
    <row r="52" spans="1:6" ht="15" customHeight="1" x14ac:dyDescent="0.25">
      <c r="A52" s="69" t="str">
        <f>A35</f>
        <v>Caribe Mariner</v>
      </c>
      <c r="B52" s="45">
        <f>B35</f>
        <v>599</v>
      </c>
      <c r="C52" s="98">
        <f>D52</f>
        <v>44266</v>
      </c>
      <c r="D52" s="70">
        <f>D35</f>
        <v>44266</v>
      </c>
      <c r="E52" s="98">
        <f>F52</f>
        <v>44271</v>
      </c>
      <c r="F52" s="70">
        <f t="shared" ref="F52:F55" si="5">D52+5</f>
        <v>44271</v>
      </c>
    </row>
    <row r="53" spans="1:6" ht="15" customHeight="1" x14ac:dyDescent="0.25">
      <c r="A53" s="72" t="str">
        <f>A37</f>
        <v>Caribe Mariner</v>
      </c>
      <c r="B53" s="71">
        <f>B37</f>
        <v>600</v>
      </c>
      <c r="C53" s="97">
        <f>D53</f>
        <v>44273</v>
      </c>
      <c r="D53" s="73">
        <f>D37</f>
        <v>44273</v>
      </c>
      <c r="E53" s="105">
        <f>F53</f>
        <v>44278</v>
      </c>
      <c r="F53" s="74">
        <f t="shared" si="5"/>
        <v>44278</v>
      </c>
    </row>
    <row r="54" spans="1:6" ht="15" customHeight="1" x14ac:dyDescent="0.25">
      <c r="A54" s="69" t="str">
        <f>A39</f>
        <v>Caribe Mariner</v>
      </c>
      <c r="B54" s="45">
        <f>B39</f>
        <v>601</v>
      </c>
      <c r="C54" s="98">
        <f>D54</f>
        <v>44280</v>
      </c>
      <c r="D54" s="70">
        <f>D39</f>
        <v>44280</v>
      </c>
      <c r="E54" s="98">
        <f>F54</f>
        <v>44285</v>
      </c>
      <c r="F54" s="70">
        <f t="shared" si="5"/>
        <v>44285</v>
      </c>
    </row>
    <row r="55" spans="1:6" ht="12.75" customHeight="1" x14ac:dyDescent="0.25">
      <c r="A55" s="72" t="str">
        <f>A41</f>
        <v>Caribe Mariner</v>
      </c>
      <c r="B55" s="71">
        <f>B41</f>
        <v>602</v>
      </c>
      <c r="C55" s="99">
        <f>D55</f>
        <v>44287</v>
      </c>
      <c r="D55" s="74">
        <f>D41</f>
        <v>44287</v>
      </c>
      <c r="E55" s="105">
        <f>F55</f>
        <v>44292</v>
      </c>
      <c r="F55" s="44">
        <f t="shared" si="5"/>
        <v>44292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129"/>
      <c r="C58" s="129"/>
      <c r="D58" s="129"/>
      <c r="E58" s="129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thickBot="1" x14ac:dyDescent="0.3">
      <c r="A62" s="345"/>
      <c r="B62" s="345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58" t="str">
        <f>A10</f>
        <v>Caribe Navigator</v>
      </c>
      <c r="B63" s="59">
        <f>B10</f>
        <v>602</v>
      </c>
      <c r="C63" s="100">
        <f>D63</f>
        <v>44256</v>
      </c>
      <c r="D63" s="53">
        <f>D10</f>
        <v>44256</v>
      </c>
      <c r="E63" s="106">
        <f>F63</f>
        <v>44260</v>
      </c>
      <c r="F63" s="50">
        <f>D63+4</f>
        <v>44260</v>
      </c>
    </row>
    <row r="64" spans="1:6" ht="15" customHeight="1" x14ac:dyDescent="0.25">
      <c r="A64" s="130" t="str">
        <f>A12</f>
        <v>Caribe Navigator</v>
      </c>
      <c r="B64" s="131">
        <f>B12</f>
        <v>603</v>
      </c>
      <c r="C64" s="101">
        <f>D64</f>
        <v>44263</v>
      </c>
      <c r="D64" s="81">
        <f>D12</f>
        <v>44263</v>
      </c>
      <c r="E64" s="101">
        <f>F64</f>
        <v>44267</v>
      </c>
      <c r="F64" s="83">
        <f>D64+4</f>
        <v>44267</v>
      </c>
    </row>
    <row r="65" spans="1:7" ht="15" customHeight="1" x14ac:dyDescent="0.25">
      <c r="A65" s="58" t="str">
        <f>A14</f>
        <v>Caribe Navigator</v>
      </c>
      <c r="B65" s="59">
        <f>B14</f>
        <v>604</v>
      </c>
      <c r="C65" s="100">
        <f>D65</f>
        <v>44270</v>
      </c>
      <c r="D65" s="53">
        <f>D14</f>
        <v>44270</v>
      </c>
      <c r="E65" s="106">
        <f>F65</f>
        <v>44274</v>
      </c>
      <c r="F65" s="50">
        <f>D65+4</f>
        <v>44274</v>
      </c>
    </row>
    <row r="66" spans="1:7" ht="15" customHeight="1" x14ac:dyDescent="0.25">
      <c r="A66" s="48" t="str">
        <f>A16</f>
        <v>Caribe Navigator</v>
      </c>
      <c r="B66" s="49">
        <f>B16</f>
        <v>605</v>
      </c>
      <c r="C66" s="103">
        <f>D66</f>
        <v>44277</v>
      </c>
      <c r="D66" s="52">
        <f>D16</f>
        <v>44277</v>
      </c>
      <c r="E66" s="103">
        <f>F66</f>
        <v>44281</v>
      </c>
      <c r="F66" s="54">
        <f>D66+4</f>
        <v>44281</v>
      </c>
    </row>
    <row r="67" spans="1:7" ht="15" customHeight="1" x14ac:dyDescent="0.25">
      <c r="A67" s="77" t="str">
        <f>A18</f>
        <v>Caribe Navigator</v>
      </c>
      <c r="B67" s="78">
        <f>B18</f>
        <v>606</v>
      </c>
      <c r="C67" s="119">
        <f>D67</f>
        <v>44284</v>
      </c>
      <c r="D67" s="79">
        <f>D18</f>
        <v>44284</v>
      </c>
      <c r="E67" s="120">
        <f>F67</f>
        <v>44288</v>
      </c>
      <c r="F67" s="80">
        <f>D67+4</f>
        <v>44288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 t="s">
        <v>24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44228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598</v>
      </c>
      <c r="C10" s="90">
        <f t="shared" ref="C10:C19" si="0">D10</f>
        <v>44228</v>
      </c>
      <c r="D10" s="57">
        <v>44228</v>
      </c>
      <c r="E10" s="112">
        <f>F10</f>
        <v>44230</v>
      </c>
      <c r="F10" s="56">
        <f>D10+2</f>
        <v>44230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516</v>
      </c>
      <c r="C11" s="91">
        <f t="shared" si="0"/>
        <v>44231</v>
      </c>
      <c r="D11" s="94">
        <f>D10+3</f>
        <v>44231</v>
      </c>
      <c r="E11" s="108">
        <f t="shared" ref="E11:E19" si="1">F11</f>
        <v>44233</v>
      </c>
      <c r="F11" s="95">
        <f t="shared" ref="F11:F19" si="2">D11+2</f>
        <v>44233</v>
      </c>
      <c r="I11" s="28"/>
      <c r="J11" s="29"/>
      <c r="K11" s="30"/>
    </row>
    <row r="12" spans="1:11" ht="15" customHeight="1" x14ac:dyDescent="0.25">
      <c r="A12" s="55" t="s">
        <v>26</v>
      </c>
      <c r="B12" s="76">
        <f t="shared" ref="B12:B19" si="3">B10+1</f>
        <v>599</v>
      </c>
      <c r="C12" s="90">
        <f t="shared" si="0"/>
        <v>44235</v>
      </c>
      <c r="D12" s="56">
        <f t="shared" ref="D12:D19" si="4">D10+7</f>
        <v>44235</v>
      </c>
      <c r="E12" s="109">
        <f t="shared" si="1"/>
        <v>44237</v>
      </c>
      <c r="F12" s="56">
        <f t="shared" si="2"/>
        <v>44237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517</v>
      </c>
      <c r="C13" s="91">
        <f t="shared" si="0"/>
        <v>44238</v>
      </c>
      <c r="D13" s="95">
        <f t="shared" si="4"/>
        <v>44238</v>
      </c>
      <c r="E13" s="104">
        <f t="shared" si="1"/>
        <v>44240</v>
      </c>
      <c r="F13" s="95">
        <f t="shared" si="2"/>
        <v>44240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f t="shared" si="3"/>
        <v>600</v>
      </c>
      <c r="C14" s="90">
        <f t="shared" si="0"/>
        <v>44242</v>
      </c>
      <c r="D14" s="56">
        <f t="shared" si="4"/>
        <v>44242</v>
      </c>
      <c r="E14" s="109">
        <f t="shared" si="1"/>
        <v>44244</v>
      </c>
      <c r="F14" s="56">
        <f t="shared" si="2"/>
        <v>44244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518</v>
      </c>
      <c r="C15" s="91">
        <f t="shared" si="0"/>
        <v>44245</v>
      </c>
      <c r="D15" s="95">
        <f t="shared" si="4"/>
        <v>44245</v>
      </c>
      <c r="E15" s="104">
        <f t="shared" si="1"/>
        <v>44247</v>
      </c>
      <c r="F15" s="95">
        <f t="shared" si="2"/>
        <v>44247</v>
      </c>
      <c r="I15" s="31"/>
      <c r="J15" s="29"/>
      <c r="K15" s="30"/>
    </row>
    <row r="16" spans="1:11" ht="15" customHeight="1" x14ac:dyDescent="0.25">
      <c r="A16" s="55" t="s">
        <v>26</v>
      </c>
      <c r="B16" s="76">
        <f t="shared" si="3"/>
        <v>601</v>
      </c>
      <c r="C16" s="90">
        <f t="shared" si="0"/>
        <v>44249</v>
      </c>
      <c r="D16" s="56">
        <f t="shared" si="4"/>
        <v>44249</v>
      </c>
      <c r="E16" s="109">
        <f t="shared" si="1"/>
        <v>44251</v>
      </c>
      <c r="F16" s="56">
        <f t="shared" si="2"/>
        <v>44251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519</v>
      </c>
      <c r="C17" s="91">
        <f t="shared" si="0"/>
        <v>44252</v>
      </c>
      <c r="D17" s="95">
        <f t="shared" si="4"/>
        <v>44252</v>
      </c>
      <c r="E17" s="104">
        <f t="shared" si="1"/>
        <v>44254</v>
      </c>
      <c r="F17" s="95">
        <f t="shared" si="2"/>
        <v>44254</v>
      </c>
      <c r="I17" s="31"/>
      <c r="J17" s="29"/>
      <c r="K17" s="30"/>
    </row>
    <row r="18" spans="1:11" ht="15" customHeight="1" x14ac:dyDescent="0.25">
      <c r="A18" s="55" t="s">
        <v>26</v>
      </c>
      <c r="B18" s="76">
        <f t="shared" si="3"/>
        <v>602</v>
      </c>
      <c r="C18" s="90">
        <f t="shared" si="0"/>
        <v>44256</v>
      </c>
      <c r="D18" s="56">
        <f t="shared" si="4"/>
        <v>44256</v>
      </c>
      <c r="E18" s="109">
        <f t="shared" si="1"/>
        <v>44258</v>
      </c>
      <c r="F18" s="56">
        <f t="shared" si="2"/>
        <v>44258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520</v>
      </c>
      <c r="C19" s="91">
        <f t="shared" si="0"/>
        <v>44259</v>
      </c>
      <c r="D19" s="95">
        <f t="shared" si="4"/>
        <v>44259</v>
      </c>
      <c r="E19" s="104">
        <f t="shared" si="1"/>
        <v>44261</v>
      </c>
      <c r="F19" s="95">
        <f t="shared" si="2"/>
        <v>44261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28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85"/>
      <c r="B32" s="102"/>
      <c r="C32" s="86"/>
      <c r="D32" s="89"/>
      <c r="E32" s="107"/>
      <c r="F32" s="88"/>
    </row>
    <row r="33" spans="1:6" ht="15" customHeight="1" x14ac:dyDescent="0.25">
      <c r="A33" s="40" t="s">
        <v>22</v>
      </c>
      <c r="B33" s="39">
        <v>457</v>
      </c>
      <c r="C33" s="84">
        <f>D33</f>
        <v>44231</v>
      </c>
      <c r="D33" s="37">
        <f>D11</f>
        <v>44231</v>
      </c>
      <c r="E33" s="111">
        <f>F33</f>
        <v>44234</v>
      </c>
      <c r="F33" s="38">
        <f>D33+3</f>
        <v>44234</v>
      </c>
    </row>
    <row r="34" spans="1:6" ht="15" customHeight="1" x14ac:dyDescent="0.25">
      <c r="A34" s="85" t="str">
        <f>A12</f>
        <v>Caribe Navigator</v>
      </c>
      <c r="B34" s="102">
        <f>B12</f>
        <v>599</v>
      </c>
      <c r="C34" s="86">
        <f>C12</f>
        <v>44235</v>
      </c>
      <c r="D34" s="87">
        <f>D12</f>
        <v>44235</v>
      </c>
      <c r="E34" s="107">
        <f>F34</f>
        <v>44239</v>
      </c>
      <c r="F34" s="88">
        <f>D34+4</f>
        <v>44239</v>
      </c>
    </row>
    <row r="35" spans="1:6" ht="15" customHeight="1" x14ac:dyDescent="0.25">
      <c r="A35" s="40" t="s">
        <v>23</v>
      </c>
      <c r="B35" s="39">
        <v>595</v>
      </c>
      <c r="C35" s="84">
        <f>D35</f>
        <v>44238</v>
      </c>
      <c r="D35" s="38">
        <f>D33+7</f>
        <v>44238</v>
      </c>
      <c r="E35" s="111">
        <f>F35</f>
        <v>44241</v>
      </c>
      <c r="F35" s="38">
        <f>D35+3</f>
        <v>44241</v>
      </c>
    </row>
    <row r="36" spans="1:6" ht="15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23</v>
      </c>
      <c r="B37" s="39">
        <v>596</v>
      </c>
      <c r="C37" s="84">
        <f>D37</f>
        <v>44245</v>
      </c>
      <c r="D37" s="38">
        <f>D35+7</f>
        <v>44245</v>
      </c>
      <c r="E37" s="111">
        <f>F37</f>
        <v>44248</v>
      </c>
      <c r="F37" s="38">
        <f>D37+3</f>
        <v>44248</v>
      </c>
    </row>
    <row r="38" spans="1:6" ht="15" customHeight="1" x14ac:dyDescent="0.25">
      <c r="A38" s="85" t="str">
        <f>A16</f>
        <v>Caribe Navigator</v>
      </c>
      <c r="B38" s="102">
        <f>B16</f>
        <v>601</v>
      </c>
      <c r="C38" s="86">
        <f>C16</f>
        <v>44249</v>
      </c>
      <c r="D38" s="87">
        <f>D16</f>
        <v>44249</v>
      </c>
      <c r="E38" s="107">
        <f>F38</f>
        <v>44253</v>
      </c>
      <c r="F38" s="88">
        <f>D38+4</f>
        <v>44253</v>
      </c>
    </row>
    <row r="39" spans="1:6" ht="15" customHeight="1" x14ac:dyDescent="0.25">
      <c r="A39" s="40" t="s">
        <v>23</v>
      </c>
      <c r="B39" s="39">
        <v>597</v>
      </c>
      <c r="C39" s="84">
        <f>D39</f>
        <v>44252</v>
      </c>
      <c r="D39" s="38">
        <f>D37+7</f>
        <v>44252</v>
      </c>
      <c r="E39" s="111">
        <f>F39</f>
        <v>44255</v>
      </c>
      <c r="F39" s="38">
        <f>D39+3</f>
        <v>44255</v>
      </c>
    </row>
    <row r="40" spans="1:6" ht="15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23</v>
      </c>
      <c r="B41" s="39">
        <v>598</v>
      </c>
      <c r="C41" s="84">
        <f>D41</f>
        <v>44259</v>
      </c>
      <c r="D41" s="38">
        <f>D39+7</f>
        <v>44259</v>
      </c>
      <c r="E41" s="111">
        <f>F41</f>
        <v>44262</v>
      </c>
      <c r="F41" s="38">
        <f>D41+3</f>
        <v>44262</v>
      </c>
    </row>
    <row r="42" spans="1:6" ht="15" customHeight="1" x14ac:dyDescent="0.25">
      <c r="A42" s="64"/>
      <c r="B42" s="65"/>
      <c r="C42" s="66"/>
      <c r="D42" s="67"/>
      <c r="E42" s="66"/>
      <c r="F42" s="6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tr">
        <f>A33</f>
        <v>Jan Caribe</v>
      </c>
      <c r="B51" s="42">
        <f>B33</f>
        <v>457</v>
      </c>
      <c r="C51" s="97">
        <f>D51</f>
        <v>44231</v>
      </c>
      <c r="D51" s="43">
        <f>D33</f>
        <v>44231</v>
      </c>
      <c r="E51" s="105">
        <f>F51</f>
        <v>44236</v>
      </c>
      <c r="F51" s="44">
        <f>D51+5</f>
        <v>44236</v>
      </c>
    </row>
    <row r="52" spans="1:6" ht="15" customHeight="1" x14ac:dyDescent="0.25">
      <c r="A52" s="69" t="str">
        <f>A35</f>
        <v>Caribe Mariner</v>
      </c>
      <c r="B52" s="45">
        <f>B35</f>
        <v>595</v>
      </c>
      <c r="C52" s="98">
        <f>D52</f>
        <v>44238</v>
      </c>
      <c r="D52" s="70">
        <f>D35</f>
        <v>44238</v>
      </c>
      <c r="E52" s="98">
        <f>F52</f>
        <v>44243</v>
      </c>
      <c r="F52" s="70">
        <f t="shared" ref="F52:F55" si="5">D52+5</f>
        <v>44243</v>
      </c>
    </row>
    <row r="53" spans="1:6" ht="15" customHeight="1" x14ac:dyDescent="0.25">
      <c r="A53" s="72" t="str">
        <f>A37</f>
        <v>Caribe Mariner</v>
      </c>
      <c r="B53" s="71">
        <f>B37</f>
        <v>596</v>
      </c>
      <c r="C53" s="97">
        <f>D53</f>
        <v>44245</v>
      </c>
      <c r="D53" s="73">
        <f>D37</f>
        <v>44245</v>
      </c>
      <c r="E53" s="105">
        <f>F53</f>
        <v>44250</v>
      </c>
      <c r="F53" s="74">
        <f t="shared" si="5"/>
        <v>44250</v>
      </c>
    </row>
    <row r="54" spans="1:6" ht="15" customHeight="1" x14ac:dyDescent="0.25">
      <c r="A54" s="69" t="str">
        <f>A39</f>
        <v>Caribe Mariner</v>
      </c>
      <c r="B54" s="45">
        <f>B39</f>
        <v>597</v>
      </c>
      <c r="C54" s="98">
        <f>D54</f>
        <v>44252</v>
      </c>
      <c r="D54" s="70">
        <f>D39</f>
        <v>44252</v>
      </c>
      <c r="E54" s="98">
        <f>F54</f>
        <v>44257</v>
      </c>
      <c r="F54" s="70">
        <f t="shared" si="5"/>
        <v>44257</v>
      </c>
    </row>
    <row r="55" spans="1:6" ht="12.75" customHeight="1" x14ac:dyDescent="0.25">
      <c r="A55" s="72" t="str">
        <f>A41</f>
        <v>Caribe Mariner</v>
      </c>
      <c r="B55" s="71">
        <f>B41</f>
        <v>598</v>
      </c>
      <c r="C55" s="99">
        <f>D55</f>
        <v>44259</v>
      </c>
      <c r="D55" s="74">
        <f>D41</f>
        <v>44259</v>
      </c>
      <c r="E55" s="105">
        <f>F55</f>
        <v>44264</v>
      </c>
      <c r="F55" s="44">
        <f t="shared" si="5"/>
        <v>44264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128"/>
      <c r="C58" s="128"/>
      <c r="D58" s="128"/>
      <c r="E58" s="128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thickBot="1" x14ac:dyDescent="0.3">
      <c r="A62" s="345"/>
      <c r="B62" s="345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58" t="str">
        <f>A10</f>
        <v>Caribe Navigator</v>
      </c>
      <c r="B63" s="59">
        <f>B10</f>
        <v>598</v>
      </c>
      <c r="C63" s="100">
        <f>D63</f>
        <v>44228</v>
      </c>
      <c r="D63" s="53">
        <f>D10</f>
        <v>44228</v>
      </c>
      <c r="E63" s="106">
        <f>F63</f>
        <v>44232</v>
      </c>
      <c r="F63" s="50">
        <f>D63+4</f>
        <v>44232</v>
      </c>
    </row>
    <row r="64" spans="1:6" ht="15" customHeight="1" x14ac:dyDescent="0.25">
      <c r="A64" s="130" t="str">
        <f>A12</f>
        <v>Caribe Navigator</v>
      </c>
      <c r="B64" s="131">
        <f>B12</f>
        <v>599</v>
      </c>
      <c r="C64" s="101">
        <f>D64</f>
        <v>44235</v>
      </c>
      <c r="D64" s="81">
        <f>D12</f>
        <v>44235</v>
      </c>
      <c r="E64" s="101">
        <f>F64</f>
        <v>44239</v>
      </c>
      <c r="F64" s="83">
        <f>D64+4</f>
        <v>44239</v>
      </c>
    </row>
    <row r="65" spans="1:7" ht="15" customHeight="1" x14ac:dyDescent="0.25">
      <c r="A65" s="58" t="str">
        <f>A14</f>
        <v>Caribe Navigator</v>
      </c>
      <c r="B65" s="59">
        <f>B14</f>
        <v>600</v>
      </c>
      <c r="C65" s="100">
        <f>D65</f>
        <v>44242</v>
      </c>
      <c r="D65" s="53">
        <f>D14</f>
        <v>44242</v>
      </c>
      <c r="E65" s="106">
        <f>F65</f>
        <v>44246</v>
      </c>
      <c r="F65" s="50">
        <f>D65+4</f>
        <v>44246</v>
      </c>
    </row>
    <row r="66" spans="1:7" ht="15" customHeight="1" x14ac:dyDescent="0.25">
      <c r="A66" s="132" t="str">
        <f>A16</f>
        <v>Caribe Navigator</v>
      </c>
      <c r="B66" s="133">
        <f>B16</f>
        <v>601</v>
      </c>
      <c r="C66" s="101">
        <f>D66</f>
        <v>44249</v>
      </c>
      <c r="D66" s="82">
        <f>D16</f>
        <v>44249</v>
      </c>
      <c r="E66" s="101">
        <f>F66</f>
        <v>44253</v>
      </c>
      <c r="F66" s="83">
        <f>D66+4</f>
        <v>44253</v>
      </c>
    </row>
    <row r="67" spans="1:7" ht="15" customHeight="1" x14ac:dyDescent="0.25">
      <c r="A67" s="58" t="str">
        <f>A18</f>
        <v>Caribe Navigator</v>
      </c>
      <c r="B67" s="59">
        <f>B18</f>
        <v>602</v>
      </c>
      <c r="C67" s="100">
        <f>D67</f>
        <v>44256</v>
      </c>
      <c r="D67" s="53">
        <f>D18</f>
        <v>44256</v>
      </c>
      <c r="E67" s="106">
        <f>F67</f>
        <v>44260</v>
      </c>
      <c r="F67" s="50">
        <f>D67+4</f>
        <v>44260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 t="s">
        <v>24</v>
      </c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44197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593</v>
      </c>
      <c r="C10" s="90">
        <f t="shared" ref="C10:C19" si="0">D10</f>
        <v>44193</v>
      </c>
      <c r="D10" s="57">
        <v>44193</v>
      </c>
      <c r="E10" s="112">
        <f>F10</f>
        <v>44195</v>
      </c>
      <c r="F10" s="56">
        <f>D10+2</f>
        <v>44195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511</v>
      </c>
      <c r="C11" s="91">
        <f t="shared" si="0"/>
        <v>44196</v>
      </c>
      <c r="D11" s="94">
        <v>44196</v>
      </c>
      <c r="E11" s="108">
        <f t="shared" ref="E11:E19" si="1">F11</f>
        <v>44198</v>
      </c>
      <c r="F11" s="95">
        <f t="shared" ref="F11:F19" si="2">D11+2</f>
        <v>44198</v>
      </c>
      <c r="I11" s="28"/>
      <c r="J11" s="29"/>
      <c r="K11" s="30"/>
    </row>
    <row r="12" spans="1:11" ht="15" customHeight="1" x14ac:dyDescent="0.25">
      <c r="A12" s="55" t="s">
        <v>26</v>
      </c>
      <c r="B12" s="76">
        <f t="shared" ref="B12:B19" si="3">B10+1</f>
        <v>594</v>
      </c>
      <c r="C12" s="90">
        <f t="shared" si="0"/>
        <v>44200</v>
      </c>
      <c r="D12" s="56">
        <f t="shared" ref="D12:D19" si="4">D10+7</f>
        <v>44200</v>
      </c>
      <c r="E12" s="109">
        <f t="shared" si="1"/>
        <v>44202</v>
      </c>
      <c r="F12" s="56">
        <f t="shared" si="2"/>
        <v>44202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512</v>
      </c>
      <c r="C13" s="108">
        <f t="shared" si="0"/>
        <v>44203</v>
      </c>
      <c r="D13" s="95">
        <f t="shared" si="4"/>
        <v>44203</v>
      </c>
      <c r="E13" s="104">
        <f t="shared" si="1"/>
        <v>44205</v>
      </c>
      <c r="F13" s="95">
        <f t="shared" si="2"/>
        <v>44205</v>
      </c>
      <c r="I13" s="31"/>
      <c r="J13" s="29"/>
      <c r="K13" s="30"/>
    </row>
    <row r="14" spans="1:11" ht="12.75" customHeight="1" x14ac:dyDescent="0.25">
      <c r="A14" s="55" t="s">
        <v>26</v>
      </c>
      <c r="B14" s="76">
        <f t="shared" si="3"/>
        <v>595</v>
      </c>
      <c r="C14" s="90">
        <f t="shared" si="0"/>
        <v>44207</v>
      </c>
      <c r="D14" s="56">
        <f t="shared" si="4"/>
        <v>44207</v>
      </c>
      <c r="E14" s="109">
        <f t="shared" si="1"/>
        <v>44209</v>
      </c>
      <c r="F14" s="56">
        <f t="shared" si="2"/>
        <v>44209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513</v>
      </c>
      <c r="C15" s="91">
        <f t="shared" si="0"/>
        <v>44210</v>
      </c>
      <c r="D15" s="95">
        <f t="shared" si="4"/>
        <v>44210</v>
      </c>
      <c r="E15" s="104">
        <f t="shared" si="1"/>
        <v>44212</v>
      </c>
      <c r="F15" s="95">
        <f t="shared" si="2"/>
        <v>44212</v>
      </c>
      <c r="I15" s="31"/>
      <c r="J15" s="29"/>
      <c r="K15" s="30"/>
    </row>
    <row r="16" spans="1:11" ht="15" customHeight="1" x14ac:dyDescent="0.25">
      <c r="A16" s="55" t="s">
        <v>26</v>
      </c>
      <c r="B16" s="76">
        <f t="shared" si="3"/>
        <v>596</v>
      </c>
      <c r="C16" s="110">
        <f t="shared" si="0"/>
        <v>44214</v>
      </c>
      <c r="D16" s="56">
        <f t="shared" si="4"/>
        <v>44214</v>
      </c>
      <c r="E16" s="109">
        <f t="shared" si="1"/>
        <v>44216</v>
      </c>
      <c r="F16" s="56">
        <f t="shared" si="2"/>
        <v>44216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514</v>
      </c>
      <c r="C17" s="104">
        <f t="shared" si="0"/>
        <v>44217</v>
      </c>
      <c r="D17" s="95">
        <f t="shared" si="4"/>
        <v>44217</v>
      </c>
      <c r="E17" s="104">
        <f t="shared" si="1"/>
        <v>44219</v>
      </c>
      <c r="F17" s="95">
        <f t="shared" si="2"/>
        <v>44219</v>
      </c>
      <c r="I17" s="31"/>
      <c r="J17" s="29"/>
      <c r="K17" s="30"/>
    </row>
    <row r="18" spans="1:11" ht="15" customHeight="1" x14ac:dyDescent="0.25">
      <c r="A18" s="55" t="s">
        <v>26</v>
      </c>
      <c r="B18" s="76">
        <f t="shared" si="3"/>
        <v>597</v>
      </c>
      <c r="C18" s="110">
        <f t="shared" si="0"/>
        <v>44221</v>
      </c>
      <c r="D18" s="56">
        <f t="shared" si="4"/>
        <v>44221</v>
      </c>
      <c r="E18" s="109">
        <f t="shared" si="1"/>
        <v>44223</v>
      </c>
      <c r="F18" s="56">
        <f t="shared" si="2"/>
        <v>44223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515</v>
      </c>
      <c r="C19" s="91">
        <f t="shared" si="0"/>
        <v>44224</v>
      </c>
      <c r="D19" s="95">
        <f t="shared" si="4"/>
        <v>44224</v>
      </c>
      <c r="E19" s="104">
        <f t="shared" si="1"/>
        <v>44226</v>
      </c>
      <c r="F19" s="95">
        <f t="shared" si="2"/>
        <v>44226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12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thickBot="1" x14ac:dyDescent="0.3">
      <c r="A31" s="344"/>
      <c r="B31" s="344"/>
      <c r="C31" s="61" t="s">
        <v>6</v>
      </c>
      <c r="D31" s="62" t="s">
        <v>7</v>
      </c>
      <c r="E31" s="63" t="s">
        <v>6</v>
      </c>
      <c r="F31" s="63" t="s">
        <v>7</v>
      </c>
    </row>
    <row r="32" spans="1:11" ht="15" customHeight="1" thickTop="1" x14ac:dyDescent="0.25">
      <c r="A32" s="85"/>
      <c r="B32" s="102"/>
      <c r="C32" s="86"/>
      <c r="D32" s="89"/>
      <c r="E32" s="107"/>
      <c r="F32" s="88"/>
    </row>
    <row r="33" spans="1:6" ht="15" customHeight="1" x14ac:dyDescent="0.25">
      <c r="A33" s="40" t="s">
        <v>23</v>
      </c>
      <c r="B33" s="39">
        <v>592</v>
      </c>
      <c r="C33" s="84">
        <f>D33</f>
        <v>44195</v>
      </c>
      <c r="D33" s="37">
        <f>D11-1</f>
        <v>44195</v>
      </c>
      <c r="E33" s="111">
        <f>F33</f>
        <v>44198</v>
      </c>
      <c r="F33" s="38">
        <f>D33+3</f>
        <v>44198</v>
      </c>
    </row>
    <row r="34" spans="1:6" ht="15" customHeight="1" x14ac:dyDescent="0.25">
      <c r="A34" s="113"/>
      <c r="B34" s="114"/>
      <c r="C34" s="115"/>
      <c r="D34" s="116"/>
      <c r="E34" s="117"/>
      <c r="F34" s="118"/>
    </row>
    <row r="35" spans="1:6" ht="15" customHeight="1" x14ac:dyDescent="0.25">
      <c r="A35" s="40" t="s">
        <v>22</v>
      </c>
      <c r="B35" s="39">
        <v>455</v>
      </c>
      <c r="C35" s="84">
        <f>D35</f>
        <v>44203</v>
      </c>
      <c r="D35" s="38">
        <f>D33+8</f>
        <v>44203</v>
      </c>
      <c r="E35" s="111">
        <f>F35</f>
        <v>44206</v>
      </c>
      <c r="F35" s="38">
        <f>D35+3</f>
        <v>44206</v>
      </c>
    </row>
    <row r="36" spans="1:6" ht="15" customHeight="1" x14ac:dyDescent="0.25">
      <c r="A36" s="85"/>
      <c r="B36" s="102"/>
      <c r="C36" s="86"/>
      <c r="D36" s="87"/>
      <c r="E36" s="107"/>
      <c r="F36" s="88"/>
    </row>
    <row r="37" spans="1:6" ht="15" customHeight="1" x14ac:dyDescent="0.25">
      <c r="A37" s="40" t="s">
        <v>23</v>
      </c>
      <c r="B37" s="39">
        <v>593</v>
      </c>
      <c r="C37" s="84">
        <f>D37</f>
        <v>44210</v>
      </c>
      <c r="D37" s="38">
        <f>D35+7</f>
        <v>44210</v>
      </c>
      <c r="E37" s="111">
        <f>F37</f>
        <v>44213</v>
      </c>
      <c r="F37" s="38">
        <f>D37+3</f>
        <v>44213</v>
      </c>
    </row>
    <row r="38" spans="1:6" ht="15" customHeight="1" x14ac:dyDescent="0.25">
      <c r="A38" s="113"/>
      <c r="B38" s="114"/>
      <c r="C38" s="115"/>
      <c r="D38" s="116"/>
      <c r="E38" s="117"/>
      <c r="F38" s="118"/>
    </row>
    <row r="39" spans="1:6" ht="15" customHeight="1" x14ac:dyDescent="0.25">
      <c r="A39" s="40" t="s">
        <v>22</v>
      </c>
      <c r="B39" s="39">
        <v>456</v>
      </c>
      <c r="C39" s="84">
        <f>D39</f>
        <v>44217</v>
      </c>
      <c r="D39" s="38">
        <f>D37+7</f>
        <v>44217</v>
      </c>
      <c r="E39" s="111">
        <f>F39</f>
        <v>44220</v>
      </c>
      <c r="F39" s="38">
        <f>D39+3</f>
        <v>44220</v>
      </c>
    </row>
    <row r="40" spans="1:6" ht="15" customHeight="1" x14ac:dyDescent="0.25">
      <c r="A40" s="85"/>
      <c r="B40" s="102"/>
      <c r="C40" s="86"/>
      <c r="D40" s="87"/>
      <c r="E40" s="107"/>
      <c r="F40" s="88"/>
    </row>
    <row r="41" spans="1:6" ht="15" customHeight="1" x14ac:dyDescent="0.25">
      <c r="A41" s="40" t="s">
        <v>23</v>
      </c>
      <c r="B41" s="39">
        <v>594</v>
      </c>
      <c r="C41" s="84">
        <f>D41</f>
        <v>44224</v>
      </c>
      <c r="D41" s="38">
        <f>D39+7</f>
        <v>44224</v>
      </c>
      <c r="E41" s="111">
        <f>F41</f>
        <v>44227</v>
      </c>
      <c r="F41" s="38">
        <f>D41+3</f>
        <v>44227</v>
      </c>
    </row>
    <row r="42" spans="1:6" ht="15" customHeight="1" x14ac:dyDescent="0.25">
      <c r="A42" s="64"/>
      <c r="B42" s="65"/>
      <c r="C42" s="66"/>
      <c r="D42" s="67"/>
      <c r="E42" s="66"/>
      <c r="F42" s="6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tr">
        <f>A33</f>
        <v>Caribe Mariner</v>
      </c>
      <c r="B51" s="42">
        <f>B33</f>
        <v>592</v>
      </c>
      <c r="C51" s="97">
        <f>D51</f>
        <v>44195</v>
      </c>
      <c r="D51" s="43">
        <f>D33</f>
        <v>44195</v>
      </c>
      <c r="E51" s="105">
        <f>F51</f>
        <v>44200</v>
      </c>
      <c r="F51" s="44">
        <f>D51+5</f>
        <v>44200</v>
      </c>
    </row>
    <row r="52" spans="1:6" ht="15" customHeight="1" x14ac:dyDescent="0.25">
      <c r="A52" s="69" t="str">
        <f>A35</f>
        <v>Jan Caribe</v>
      </c>
      <c r="B52" s="45">
        <f>B35</f>
        <v>455</v>
      </c>
      <c r="C52" s="98">
        <f>D52</f>
        <v>44203</v>
      </c>
      <c r="D52" s="70">
        <f>D35</f>
        <v>44203</v>
      </c>
      <c r="E52" s="98">
        <f>F52</f>
        <v>44208</v>
      </c>
      <c r="F52" s="70">
        <f t="shared" ref="F52:F55" si="5">D52+5</f>
        <v>44208</v>
      </c>
    </row>
    <row r="53" spans="1:6" ht="15" customHeight="1" x14ac:dyDescent="0.25">
      <c r="A53" s="72" t="str">
        <f>A37</f>
        <v>Caribe Mariner</v>
      </c>
      <c r="B53" s="71">
        <f>B37</f>
        <v>593</v>
      </c>
      <c r="C53" s="97">
        <f>D53</f>
        <v>44210</v>
      </c>
      <c r="D53" s="73">
        <f>D37</f>
        <v>44210</v>
      </c>
      <c r="E53" s="105">
        <f>F53</f>
        <v>44215</v>
      </c>
      <c r="F53" s="74">
        <f t="shared" si="5"/>
        <v>44215</v>
      </c>
    </row>
    <row r="54" spans="1:6" ht="15" customHeight="1" x14ac:dyDescent="0.25">
      <c r="A54" s="69" t="str">
        <f>A39</f>
        <v>Jan Caribe</v>
      </c>
      <c r="B54" s="45">
        <f>B39</f>
        <v>456</v>
      </c>
      <c r="C54" s="98">
        <f>D54</f>
        <v>44217</v>
      </c>
      <c r="D54" s="70">
        <f>D39</f>
        <v>44217</v>
      </c>
      <c r="E54" s="98">
        <f>F54</f>
        <v>44222</v>
      </c>
      <c r="F54" s="70">
        <f t="shared" si="5"/>
        <v>44222</v>
      </c>
    </row>
    <row r="55" spans="1:6" ht="12.75" customHeight="1" x14ac:dyDescent="0.25">
      <c r="A55" s="72" t="str">
        <f>A41</f>
        <v>Caribe Mariner</v>
      </c>
      <c r="B55" s="71">
        <f>B41</f>
        <v>594</v>
      </c>
      <c r="C55" s="99">
        <f>D55</f>
        <v>44224</v>
      </c>
      <c r="D55" s="74">
        <f>D41</f>
        <v>44224</v>
      </c>
      <c r="E55" s="105">
        <f>F55</f>
        <v>44229</v>
      </c>
      <c r="F55" s="44">
        <f t="shared" si="5"/>
        <v>44229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121"/>
      <c r="C58" s="121"/>
      <c r="D58" s="121"/>
      <c r="E58" s="121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thickBot="1" x14ac:dyDescent="0.3">
      <c r="A62" s="345"/>
      <c r="B62" s="345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122" t="str">
        <f>A10</f>
        <v>Caribe Navigator</v>
      </c>
      <c r="B63" s="123">
        <f>B10</f>
        <v>593</v>
      </c>
      <c r="C63" s="124">
        <f>D63</f>
        <v>44193</v>
      </c>
      <c r="D63" s="125">
        <f>D10</f>
        <v>44193</v>
      </c>
      <c r="E63" s="126">
        <f>F63</f>
        <v>44197</v>
      </c>
      <c r="F63" s="127">
        <f>D63+4</f>
        <v>44197</v>
      </c>
    </row>
    <row r="64" spans="1:6" ht="15" customHeight="1" x14ac:dyDescent="0.25">
      <c r="A64" s="46" t="str">
        <f>A12</f>
        <v>Caribe Navigator</v>
      </c>
      <c r="B64" s="47">
        <f>B12</f>
        <v>594</v>
      </c>
      <c r="C64" s="103">
        <f>D64</f>
        <v>44200</v>
      </c>
      <c r="D64" s="51">
        <f>D12</f>
        <v>44200</v>
      </c>
      <c r="E64" s="103">
        <f>F64</f>
        <v>44204</v>
      </c>
      <c r="F64" s="54">
        <f>D64+4</f>
        <v>44204</v>
      </c>
    </row>
    <row r="65" spans="1:7" ht="15" customHeight="1" x14ac:dyDescent="0.25">
      <c r="A65" s="58" t="str">
        <f>A14</f>
        <v>Caribe Navigator</v>
      </c>
      <c r="B65" s="59">
        <f>B14</f>
        <v>595</v>
      </c>
      <c r="C65" s="100">
        <f>D65</f>
        <v>44207</v>
      </c>
      <c r="D65" s="53">
        <f>D14</f>
        <v>44207</v>
      </c>
      <c r="E65" s="106">
        <f>F65</f>
        <v>44211</v>
      </c>
      <c r="F65" s="50">
        <f>D65+4</f>
        <v>44211</v>
      </c>
    </row>
    <row r="66" spans="1:7" ht="15" customHeight="1" x14ac:dyDescent="0.25">
      <c r="A66" s="48" t="str">
        <f>A16</f>
        <v>Caribe Navigator</v>
      </c>
      <c r="B66" s="49">
        <f>B16</f>
        <v>596</v>
      </c>
      <c r="C66" s="103">
        <f>D66</f>
        <v>44214</v>
      </c>
      <c r="D66" s="52">
        <f>D16</f>
        <v>44214</v>
      </c>
      <c r="E66" s="103">
        <f>F66</f>
        <v>44218</v>
      </c>
      <c r="F66" s="54">
        <f>D66+4</f>
        <v>44218</v>
      </c>
    </row>
    <row r="67" spans="1:7" ht="15" customHeight="1" x14ac:dyDescent="0.25">
      <c r="A67" s="77" t="str">
        <f>A18</f>
        <v>Caribe Navigator</v>
      </c>
      <c r="B67" s="78">
        <f>B18</f>
        <v>597</v>
      </c>
      <c r="C67" s="119">
        <f>D67</f>
        <v>44221</v>
      </c>
      <c r="D67" s="79">
        <f>D18</f>
        <v>44221</v>
      </c>
      <c r="E67" s="120">
        <f>F67</f>
        <v>44225</v>
      </c>
      <c r="F67" s="80">
        <f>D67+4</f>
        <v>44225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 t="s">
        <v>24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topLeftCell="A46" workbookViewId="0">
      <selection activeCell="F55" sqref="F55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44835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683</v>
      </c>
      <c r="C10" s="90">
        <f t="shared" ref="C10:C19" si="0">D10</f>
        <v>44837</v>
      </c>
      <c r="D10" s="57">
        <v>44837</v>
      </c>
      <c r="E10" s="112">
        <f>F10</f>
        <v>44839</v>
      </c>
      <c r="F10" s="56">
        <f>D10+2</f>
        <v>44839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594</v>
      </c>
      <c r="C11" s="148">
        <f t="shared" si="0"/>
        <v>44840</v>
      </c>
      <c r="D11" s="94">
        <f>D10+3</f>
        <v>44840</v>
      </c>
      <c r="E11" s="108">
        <f t="shared" ref="E11:E19" si="1">F11</f>
        <v>44842</v>
      </c>
      <c r="F11" s="95">
        <f t="shared" ref="F11:F19" si="2">D11+2</f>
        <v>44842</v>
      </c>
      <c r="I11" s="28"/>
      <c r="J11" s="29"/>
      <c r="K11" s="30"/>
    </row>
    <row r="12" spans="1:11" ht="15" customHeight="1" x14ac:dyDescent="0.25">
      <c r="A12" s="55" t="s">
        <v>26</v>
      </c>
      <c r="B12" s="147">
        <f>B10+1</f>
        <v>684</v>
      </c>
      <c r="C12" s="165">
        <f t="shared" si="0"/>
        <v>44844</v>
      </c>
      <c r="D12" s="56">
        <f>D10+7</f>
        <v>44844</v>
      </c>
      <c r="E12" s="109">
        <f t="shared" si="1"/>
        <v>44846</v>
      </c>
      <c r="F12" s="56">
        <f t="shared" si="2"/>
        <v>44846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ref="B13:B19" si="3">B11+1</f>
        <v>595</v>
      </c>
      <c r="C13" s="91">
        <f t="shared" si="0"/>
        <v>44847</v>
      </c>
      <c r="D13" s="95">
        <f t="shared" ref="D13:D19" si="4">D11+7</f>
        <v>44847</v>
      </c>
      <c r="E13" s="104">
        <f t="shared" si="1"/>
        <v>44849</v>
      </c>
      <c r="F13" s="95">
        <f t="shared" si="2"/>
        <v>44849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>B12+1</f>
        <v>685</v>
      </c>
      <c r="C14" s="90">
        <f t="shared" si="0"/>
        <v>44851</v>
      </c>
      <c r="D14" s="56">
        <f>D12+7</f>
        <v>44851</v>
      </c>
      <c r="E14" s="109">
        <f t="shared" si="1"/>
        <v>44853</v>
      </c>
      <c r="F14" s="56">
        <f t="shared" si="2"/>
        <v>44853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596</v>
      </c>
      <c r="C15" s="91">
        <f t="shared" si="0"/>
        <v>44854</v>
      </c>
      <c r="D15" s="95">
        <f t="shared" si="4"/>
        <v>44854</v>
      </c>
      <c r="E15" s="104">
        <f t="shared" si="1"/>
        <v>44856</v>
      </c>
      <c r="F15" s="95">
        <f t="shared" si="2"/>
        <v>44856</v>
      </c>
      <c r="I15" s="31"/>
      <c r="J15" s="29"/>
      <c r="K15" s="30"/>
    </row>
    <row r="16" spans="1:11" ht="15" customHeight="1" x14ac:dyDescent="0.25">
      <c r="A16" s="55" t="s">
        <v>26</v>
      </c>
      <c r="B16" s="147">
        <f>B14+1</f>
        <v>686</v>
      </c>
      <c r="C16" s="90">
        <f t="shared" si="0"/>
        <v>44858</v>
      </c>
      <c r="D16" s="56">
        <f>D14+7</f>
        <v>44858</v>
      </c>
      <c r="E16" s="109">
        <f t="shared" si="1"/>
        <v>44860</v>
      </c>
      <c r="F16" s="56">
        <f t="shared" si="2"/>
        <v>44860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597</v>
      </c>
      <c r="C17" s="91">
        <f t="shared" si="0"/>
        <v>44861</v>
      </c>
      <c r="D17" s="95">
        <f t="shared" si="4"/>
        <v>44861</v>
      </c>
      <c r="E17" s="108">
        <f t="shared" si="1"/>
        <v>44863</v>
      </c>
      <c r="F17" s="95">
        <f t="shared" si="2"/>
        <v>44863</v>
      </c>
      <c r="I17" s="31"/>
      <c r="J17" s="29"/>
      <c r="K17" s="30"/>
    </row>
    <row r="18" spans="1:11" ht="15" customHeight="1" x14ac:dyDescent="0.25">
      <c r="A18" s="55" t="s">
        <v>26</v>
      </c>
      <c r="B18" s="147">
        <f>B16+1</f>
        <v>687</v>
      </c>
      <c r="C18" s="90">
        <f t="shared" si="0"/>
        <v>44865</v>
      </c>
      <c r="D18" s="56">
        <f>D16+7</f>
        <v>44865</v>
      </c>
      <c r="E18" s="109">
        <f t="shared" si="1"/>
        <v>44867</v>
      </c>
      <c r="F18" s="56">
        <f t="shared" si="2"/>
        <v>44867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598</v>
      </c>
      <c r="C19" s="91">
        <f t="shared" si="0"/>
        <v>44868</v>
      </c>
      <c r="D19" s="95">
        <f t="shared" si="4"/>
        <v>44868</v>
      </c>
      <c r="E19" s="104">
        <f t="shared" si="1"/>
        <v>44870</v>
      </c>
      <c r="F19" s="95">
        <f t="shared" si="2"/>
        <v>44870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92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91" t="s">
        <v>7</v>
      </c>
      <c r="E31" s="225" t="s">
        <v>6</v>
      </c>
      <c r="F31" s="225" t="s">
        <v>7</v>
      </c>
    </row>
    <row r="32" spans="1:11" ht="15" customHeight="1" x14ac:dyDescent="0.25">
      <c r="A32" s="252" t="s">
        <v>42</v>
      </c>
      <c r="B32" s="253" t="s">
        <v>34</v>
      </c>
      <c r="C32" s="254">
        <f t="shared" ref="C32:C40" si="5">D32</f>
        <v>44838</v>
      </c>
      <c r="D32" s="257">
        <v>44838</v>
      </c>
      <c r="E32" s="105">
        <f t="shared" ref="E32:E40" si="6">F32</f>
        <v>44842</v>
      </c>
      <c r="F32" s="256">
        <f>D32+4</f>
        <v>44842</v>
      </c>
    </row>
    <row r="33" spans="1:6" ht="15" customHeight="1" x14ac:dyDescent="0.25">
      <c r="A33" s="213" t="s">
        <v>42</v>
      </c>
      <c r="B33" s="214" t="s">
        <v>34</v>
      </c>
      <c r="C33" s="215">
        <f t="shared" si="5"/>
        <v>44840</v>
      </c>
      <c r="D33" s="216">
        <f>D32+2</f>
        <v>44840</v>
      </c>
      <c r="E33" s="217">
        <f t="shared" si="6"/>
        <v>44843</v>
      </c>
      <c r="F33" s="216">
        <f>D33+3</f>
        <v>44843</v>
      </c>
    </row>
    <row r="34" spans="1:6" ht="15" customHeight="1" x14ac:dyDescent="0.25">
      <c r="A34" s="252" t="s">
        <v>22</v>
      </c>
      <c r="B34" s="227">
        <v>507</v>
      </c>
      <c r="C34" s="228">
        <f t="shared" si="5"/>
        <v>44845</v>
      </c>
      <c r="D34" s="251">
        <f>D32+7</f>
        <v>44845</v>
      </c>
      <c r="E34" s="111">
        <f t="shared" si="6"/>
        <v>44849</v>
      </c>
      <c r="F34" s="256">
        <f>D34+4</f>
        <v>44849</v>
      </c>
    </row>
    <row r="35" spans="1:6" ht="15" customHeight="1" x14ac:dyDescent="0.25">
      <c r="A35" s="213" t="s">
        <v>29</v>
      </c>
      <c r="B35" s="214">
        <v>208</v>
      </c>
      <c r="C35" s="215">
        <f t="shared" si="5"/>
        <v>44851</v>
      </c>
      <c r="D35" s="216">
        <f>D33+11</f>
        <v>44851</v>
      </c>
      <c r="E35" s="217">
        <f t="shared" si="6"/>
        <v>44854</v>
      </c>
      <c r="F35" s="216">
        <f>D35+3</f>
        <v>44854</v>
      </c>
    </row>
    <row r="36" spans="1:6" ht="15" customHeight="1" x14ac:dyDescent="0.25">
      <c r="A36" s="252" t="s">
        <v>22</v>
      </c>
      <c r="B36" s="227">
        <v>508</v>
      </c>
      <c r="C36" s="228">
        <f t="shared" si="5"/>
        <v>44855</v>
      </c>
      <c r="D36" s="251">
        <f>D34+10</f>
        <v>44855</v>
      </c>
      <c r="E36" s="111">
        <f t="shared" si="6"/>
        <v>44859</v>
      </c>
      <c r="F36" s="256">
        <f>D36+4</f>
        <v>44859</v>
      </c>
    </row>
    <row r="37" spans="1:6" ht="15" customHeight="1" x14ac:dyDescent="0.25">
      <c r="A37" s="213" t="s">
        <v>29</v>
      </c>
      <c r="B37" s="214">
        <f>B35+1</f>
        <v>209</v>
      </c>
      <c r="C37" s="215">
        <f t="shared" si="5"/>
        <v>44861</v>
      </c>
      <c r="D37" s="216">
        <f>D35+10</f>
        <v>44861</v>
      </c>
      <c r="E37" s="217">
        <f t="shared" si="6"/>
        <v>44864</v>
      </c>
      <c r="F37" s="216">
        <f>D37+3</f>
        <v>44864</v>
      </c>
    </row>
    <row r="38" spans="1:6" ht="15" customHeight="1" x14ac:dyDescent="0.25">
      <c r="A38" s="252" t="s">
        <v>22</v>
      </c>
      <c r="B38" s="227">
        <v>509</v>
      </c>
      <c r="C38" s="221">
        <f t="shared" si="5"/>
        <v>44866</v>
      </c>
      <c r="D38" s="222">
        <f>D36+11</f>
        <v>44866</v>
      </c>
      <c r="E38" s="111">
        <f t="shared" si="6"/>
        <v>44870</v>
      </c>
      <c r="F38" s="256">
        <f>D38+4</f>
        <v>44870</v>
      </c>
    </row>
    <row r="39" spans="1:6" ht="15" customHeight="1" x14ac:dyDescent="0.25">
      <c r="A39" s="213" t="s">
        <v>29</v>
      </c>
      <c r="B39" s="214">
        <f>B37+1</f>
        <v>210</v>
      </c>
      <c r="C39" s="215">
        <f t="shared" si="5"/>
        <v>44868</v>
      </c>
      <c r="D39" s="216">
        <f t="shared" ref="D39:D40" si="7">D37+7</f>
        <v>44868</v>
      </c>
      <c r="E39" s="217">
        <f t="shared" si="6"/>
        <v>44871</v>
      </c>
      <c r="F39" s="216">
        <f>D39+3</f>
        <v>44871</v>
      </c>
    </row>
    <row r="40" spans="1:6" ht="15" customHeight="1" x14ac:dyDescent="0.25">
      <c r="A40" s="252" t="s">
        <v>22</v>
      </c>
      <c r="B40" s="227">
        <v>510</v>
      </c>
      <c r="C40" s="221">
        <f t="shared" si="5"/>
        <v>44873</v>
      </c>
      <c r="D40" s="222">
        <f t="shared" si="7"/>
        <v>44873</v>
      </c>
      <c r="E40" s="111">
        <f t="shared" si="6"/>
        <v>44877</v>
      </c>
      <c r="F40" s="256">
        <f>D40+4</f>
        <v>44877</v>
      </c>
    </row>
    <row r="41" spans="1:6" ht="15" customHeight="1" x14ac:dyDescent="0.25">
      <c r="A41" s="134"/>
      <c r="B41" s="135"/>
      <c r="C41" s="136"/>
      <c r="D41" s="137"/>
      <c r="E41" s="136"/>
      <c r="F41" s="137"/>
    </row>
    <row r="42" spans="1:6" ht="15" customHeight="1" x14ac:dyDescent="0.25">
      <c r="A42" s="309" t="s">
        <v>17</v>
      </c>
      <c r="B42" s="309"/>
      <c r="C42" s="309"/>
      <c r="D42" s="309"/>
      <c r="E42" s="309"/>
      <c r="F42" s="2"/>
    </row>
    <row r="43" spans="1:6" ht="15" customHeight="1" x14ac:dyDescent="0.25">
      <c r="A43" s="308" t="s">
        <v>14</v>
      </c>
      <c r="B43" s="308"/>
      <c r="C43" s="308"/>
      <c r="D43" s="308"/>
      <c r="E43" s="308"/>
      <c r="F43" s="2"/>
    </row>
    <row r="44" spans="1:6" x14ac:dyDescent="0.25">
      <c r="A44" s="68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310"/>
    </row>
    <row r="47" spans="1:6" ht="18.75" customHeight="1" x14ac:dyDescent="0.25">
      <c r="A47" s="312" t="s">
        <v>0</v>
      </c>
      <c r="B47" s="313"/>
      <c r="C47" s="314" t="s">
        <v>10</v>
      </c>
      <c r="D47" s="315"/>
      <c r="E47" s="11"/>
      <c r="F47" s="311"/>
    </row>
    <row r="48" spans="1:6" ht="15" customHeight="1" x14ac:dyDescent="0.25">
      <c r="A48" s="322" t="s">
        <v>2</v>
      </c>
      <c r="B48" s="322" t="s">
        <v>3</v>
      </c>
      <c r="C48" s="325" t="s">
        <v>4</v>
      </c>
      <c r="D48" s="326"/>
      <c r="E48" s="327" t="s">
        <v>11</v>
      </c>
      <c r="F48" s="328"/>
    </row>
    <row r="49" spans="1:6" ht="15" customHeight="1" thickBot="1" x14ac:dyDescent="0.3">
      <c r="A49" s="323"/>
      <c r="B49" s="32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41" t="s">
        <v>29</v>
      </c>
      <c r="B50" s="42">
        <v>207</v>
      </c>
      <c r="C50" s="97">
        <f>D50</f>
        <v>44840</v>
      </c>
      <c r="D50" s="43">
        <v>44840</v>
      </c>
      <c r="E50" s="105">
        <f>F50</f>
        <v>44844</v>
      </c>
      <c r="F50" s="44">
        <f>D50+4</f>
        <v>44844</v>
      </c>
    </row>
    <row r="51" spans="1:6" ht="15" customHeight="1" x14ac:dyDescent="0.25">
      <c r="A51" s="69" t="s">
        <v>29</v>
      </c>
      <c r="B51" s="45">
        <v>208</v>
      </c>
      <c r="C51" s="98">
        <f>D51</f>
        <v>44851</v>
      </c>
      <c r="D51" s="70">
        <f>D35</f>
        <v>44851</v>
      </c>
      <c r="E51" s="98">
        <f>F51</f>
        <v>44855</v>
      </c>
      <c r="F51" s="70">
        <f t="shared" ref="F51" si="8">D51+4</f>
        <v>44855</v>
      </c>
    </row>
    <row r="52" spans="1:6" ht="15" customHeight="1" x14ac:dyDescent="0.25">
      <c r="A52" s="41" t="s">
        <v>44</v>
      </c>
      <c r="B52" s="71" t="s">
        <v>43</v>
      </c>
      <c r="C52" s="97">
        <f>D52</f>
        <v>44855</v>
      </c>
      <c r="D52" s="73">
        <f>D51+4</f>
        <v>44855</v>
      </c>
      <c r="E52" s="105">
        <f>F52</f>
        <v>44858</v>
      </c>
      <c r="F52" s="44">
        <f>D52+3</f>
        <v>44858</v>
      </c>
    </row>
    <row r="53" spans="1:6" ht="15" customHeight="1" x14ac:dyDescent="0.25">
      <c r="A53" s="69" t="s">
        <v>44</v>
      </c>
      <c r="B53" s="45" t="s">
        <v>47</v>
      </c>
      <c r="C53" s="98">
        <f>D53</f>
        <v>44862</v>
      </c>
      <c r="D53" s="70">
        <f>D52+7</f>
        <v>44862</v>
      </c>
      <c r="E53" s="98">
        <f>F53</f>
        <v>44865</v>
      </c>
      <c r="F53" s="70">
        <f>D53+3</f>
        <v>44865</v>
      </c>
    </row>
    <row r="54" spans="1:6" ht="12.75" customHeight="1" x14ac:dyDescent="0.25">
      <c r="A54" s="72" t="s">
        <v>44</v>
      </c>
      <c r="B54" s="71" t="s">
        <v>46</v>
      </c>
      <c r="C54" s="97">
        <f>D54</f>
        <v>44869</v>
      </c>
      <c r="D54" s="188">
        <f t="shared" ref="D54" si="9">D53+7</f>
        <v>44869</v>
      </c>
      <c r="E54" s="105">
        <f>F54</f>
        <v>44872</v>
      </c>
      <c r="F54" s="44">
        <f>D54+3</f>
        <v>44872</v>
      </c>
    </row>
    <row r="55" spans="1:6" ht="12.75" customHeight="1" x14ac:dyDescent="0.25">
      <c r="A55" s="309" t="s">
        <v>18</v>
      </c>
      <c r="B55" s="309"/>
      <c r="C55" s="309"/>
      <c r="D55" s="309"/>
      <c r="E55" s="309"/>
      <c r="F55" s="2"/>
    </row>
    <row r="56" spans="1:6" ht="12.75" customHeight="1" x14ac:dyDescent="0.25">
      <c r="A56" s="308" t="s">
        <v>14</v>
      </c>
      <c r="B56" s="308"/>
      <c r="C56" s="308"/>
      <c r="D56" s="308"/>
      <c r="E56" s="308"/>
      <c r="F56" s="2"/>
    </row>
    <row r="57" spans="1:6" ht="17.25" customHeight="1" x14ac:dyDescent="0.25">
      <c r="A57" s="68"/>
      <c r="B57" s="292"/>
      <c r="C57" s="292"/>
      <c r="D57" s="292"/>
      <c r="E57" s="292"/>
      <c r="F57" s="2"/>
    </row>
    <row r="58" spans="1:6" ht="26.25" customHeight="1" x14ac:dyDescent="0.25">
      <c r="A58" s="7"/>
      <c r="B58" s="8"/>
      <c r="C58" s="9"/>
      <c r="D58" s="10"/>
      <c r="E58" s="9"/>
      <c r="F58" s="310"/>
    </row>
    <row r="59" spans="1:6" ht="18.75" customHeight="1" x14ac:dyDescent="0.25">
      <c r="A59" s="312" t="s">
        <v>0</v>
      </c>
      <c r="B59" s="313"/>
      <c r="C59" s="314" t="s">
        <v>12</v>
      </c>
      <c r="D59" s="315"/>
      <c r="E59" s="11"/>
      <c r="F59" s="311"/>
    </row>
    <row r="60" spans="1:6" ht="15" customHeight="1" x14ac:dyDescent="0.25">
      <c r="A60" s="316" t="s">
        <v>2</v>
      </c>
      <c r="B60" s="316" t="s">
        <v>3</v>
      </c>
      <c r="C60" s="318" t="s">
        <v>4</v>
      </c>
      <c r="D60" s="319"/>
      <c r="E60" s="320" t="s">
        <v>13</v>
      </c>
      <c r="F60" s="321"/>
    </row>
    <row r="61" spans="1:6" ht="15" customHeight="1" x14ac:dyDescent="0.25">
      <c r="A61" s="317"/>
      <c r="B61" s="317"/>
      <c r="C61" s="149" t="s">
        <v>6</v>
      </c>
      <c r="D61" s="149" t="s">
        <v>7</v>
      </c>
      <c r="E61" s="149" t="s">
        <v>6</v>
      </c>
      <c r="F61" s="149" t="s">
        <v>7</v>
      </c>
    </row>
    <row r="62" spans="1:6" ht="15" customHeight="1" x14ac:dyDescent="0.25">
      <c r="A62" s="175" t="s">
        <v>22</v>
      </c>
      <c r="B62" s="176">
        <v>506</v>
      </c>
      <c r="C62" s="177">
        <f>D62</f>
        <v>44836</v>
      </c>
      <c r="D62" s="178">
        <v>44836</v>
      </c>
      <c r="E62" s="177">
        <f>F62</f>
        <v>44840</v>
      </c>
      <c r="F62" s="178">
        <f>D62+4</f>
        <v>44840</v>
      </c>
    </row>
    <row r="63" spans="1:6" ht="15" customHeight="1" x14ac:dyDescent="0.25">
      <c r="A63" s="157" t="s">
        <v>22</v>
      </c>
      <c r="B63" s="158">
        <v>507</v>
      </c>
      <c r="C63" s="159">
        <f t="shared" ref="C63:C66" si="10">D63</f>
        <v>44845</v>
      </c>
      <c r="D63" s="160">
        <f>D62+9</f>
        <v>44845</v>
      </c>
      <c r="E63" s="159">
        <f t="shared" ref="E63:E66" si="11">F63</f>
        <v>44848</v>
      </c>
      <c r="F63" s="161">
        <f>D63+3</f>
        <v>44848</v>
      </c>
    </row>
    <row r="64" spans="1:6" ht="15" customHeight="1" x14ac:dyDescent="0.25">
      <c r="A64" s="175" t="str">
        <f>A14</f>
        <v>Caribe Navigator</v>
      </c>
      <c r="B64" s="176">
        <f>B14</f>
        <v>685</v>
      </c>
      <c r="C64" s="177">
        <f t="shared" si="10"/>
        <v>44851</v>
      </c>
      <c r="D64" s="218">
        <f>D63+6</f>
        <v>44851</v>
      </c>
      <c r="E64" s="177">
        <f t="shared" si="11"/>
        <v>44855</v>
      </c>
      <c r="F64" s="178">
        <f>D64+4</f>
        <v>44855</v>
      </c>
    </row>
    <row r="65" spans="1:7" ht="15" customHeight="1" x14ac:dyDescent="0.25">
      <c r="A65" s="162" t="s">
        <v>26</v>
      </c>
      <c r="B65" s="163">
        <v>686</v>
      </c>
      <c r="C65" s="159">
        <f t="shared" si="10"/>
        <v>44858</v>
      </c>
      <c r="D65" s="160">
        <f>D64+7</f>
        <v>44858</v>
      </c>
      <c r="E65" s="159">
        <f t="shared" si="11"/>
        <v>44862</v>
      </c>
      <c r="F65" s="161">
        <f>D65+4</f>
        <v>44862</v>
      </c>
    </row>
    <row r="66" spans="1:7" ht="15" customHeight="1" x14ac:dyDescent="0.25">
      <c r="A66" s="175" t="s">
        <v>22</v>
      </c>
      <c r="B66" s="176">
        <v>509</v>
      </c>
      <c r="C66" s="177">
        <f t="shared" si="10"/>
        <v>44866</v>
      </c>
      <c r="D66" s="218">
        <f>D65+8</f>
        <v>44866</v>
      </c>
      <c r="E66" s="177">
        <f t="shared" si="11"/>
        <v>44869</v>
      </c>
      <c r="F66" s="178">
        <f>D66+3</f>
        <v>44869</v>
      </c>
    </row>
    <row r="67" spans="1:7" ht="15" customHeight="1" x14ac:dyDescent="0.25">
      <c r="A67" s="25" t="s">
        <v>19</v>
      </c>
      <c r="B67" s="25"/>
      <c r="C67" s="25"/>
      <c r="D67" s="24"/>
      <c r="E67" s="24"/>
      <c r="F67" s="24"/>
      <c r="G67" s="26"/>
    </row>
    <row r="68" spans="1:7" x14ac:dyDescent="0.25">
      <c r="A68" s="308" t="s">
        <v>14</v>
      </c>
      <c r="B68" s="308"/>
      <c r="C68" s="308"/>
      <c r="D68" s="308"/>
      <c r="E68" s="308"/>
      <c r="F68" s="27"/>
    </row>
    <row r="69" spans="1:7" ht="12.75" customHeight="1" x14ac:dyDescent="0.25">
      <c r="A69" s="12"/>
      <c r="B69" s="21"/>
      <c r="C69" s="13"/>
      <c r="D69" s="22"/>
      <c r="E69" s="13"/>
      <c r="F69" s="14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workbookViewId="0">
      <selection activeCell="E66" sqref="E66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44805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678</v>
      </c>
      <c r="C10" s="90">
        <f t="shared" ref="C10:C19" si="0">D10</f>
        <v>44802</v>
      </c>
      <c r="D10" s="57">
        <v>44802</v>
      </c>
      <c r="E10" s="112">
        <f>F10</f>
        <v>44804</v>
      </c>
      <c r="F10" s="56">
        <f>D10+2</f>
        <v>44804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589</v>
      </c>
      <c r="C11" s="148">
        <f t="shared" si="0"/>
        <v>44805</v>
      </c>
      <c r="D11" s="94">
        <f>D10+3</f>
        <v>44805</v>
      </c>
      <c r="E11" s="108">
        <f t="shared" ref="E11:E19" si="1">F11</f>
        <v>44807</v>
      </c>
      <c r="F11" s="95">
        <f t="shared" ref="F11:F19" si="2">D11+2</f>
        <v>44807</v>
      </c>
      <c r="I11" s="28"/>
      <c r="J11" s="29"/>
      <c r="K11" s="30"/>
    </row>
    <row r="12" spans="1:11" ht="15" customHeight="1" x14ac:dyDescent="0.25">
      <c r="A12" s="55" t="s">
        <v>26</v>
      </c>
      <c r="B12" s="147">
        <v>679</v>
      </c>
      <c r="C12" s="165">
        <f t="shared" si="0"/>
        <v>44810</v>
      </c>
      <c r="D12" s="56">
        <f>D10+8</f>
        <v>44810</v>
      </c>
      <c r="E12" s="109">
        <f t="shared" si="1"/>
        <v>44812</v>
      </c>
      <c r="F12" s="56">
        <f t="shared" si="2"/>
        <v>44812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ref="B13:B19" si="3">B11+1</f>
        <v>590</v>
      </c>
      <c r="C13" s="91">
        <f t="shared" si="0"/>
        <v>44812</v>
      </c>
      <c r="D13" s="95">
        <f t="shared" ref="D13:D19" si="4">D11+7</f>
        <v>44812</v>
      </c>
      <c r="E13" s="104">
        <f t="shared" si="1"/>
        <v>44814</v>
      </c>
      <c r="F13" s="95">
        <f t="shared" si="2"/>
        <v>44814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v>680</v>
      </c>
      <c r="C14" s="90">
        <f t="shared" si="0"/>
        <v>44816</v>
      </c>
      <c r="D14" s="56">
        <f>D12+6</f>
        <v>44816</v>
      </c>
      <c r="E14" s="109">
        <f t="shared" si="1"/>
        <v>44818</v>
      </c>
      <c r="F14" s="56">
        <f t="shared" si="2"/>
        <v>44818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591</v>
      </c>
      <c r="C15" s="91">
        <f t="shared" si="0"/>
        <v>44819</v>
      </c>
      <c r="D15" s="95">
        <f t="shared" si="4"/>
        <v>44819</v>
      </c>
      <c r="E15" s="104">
        <f t="shared" si="1"/>
        <v>44821</v>
      </c>
      <c r="F15" s="95">
        <f t="shared" si="2"/>
        <v>44821</v>
      </c>
      <c r="I15" s="31"/>
      <c r="J15" s="29"/>
      <c r="K15" s="30"/>
    </row>
    <row r="16" spans="1:11" ht="15" customHeight="1" x14ac:dyDescent="0.25">
      <c r="A16" s="55" t="s">
        <v>26</v>
      </c>
      <c r="B16" s="147">
        <f t="shared" si="3"/>
        <v>681</v>
      </c>
      <c r="C16" s="90">
        <f t="shared" si="0"/>
        <v>44823</v>
      </c>
      <c r="D16" s="56">
        <f>D14+7</f>
        <v>44823</v>
      </c>
      <c r="E16" s="109">
        <f t="shared" si="1"/>
        <v>44825</v>
      </c>
      <c r="F16" s="56">
        <f t="shared" si="2"/>
        <v>44825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592</v>
      </c>
      <c r="C17" s="91">
        <f t="shared" si="0"/>
        <v>44826</v>
      </c>
      <c r="D17" s="95">
        <f t="shared" si="4"/>
        <v>44826</v>
      </c>
      <c r="E17" s="108">
        <f t="shared" si="1"/>
        <v>44828</v>
      </c>
      <c r="F17" s="95">
        <f t="shared" si="2"/>
        <v>44828</v>
      </c>
      <c r="I17" s="31"/>
      <c r="J17" s="29"/>
      <c r="K17" s="30"/>
    </row>
    <row r="18" spans="1:11" ht="15" customHeight="1" x14ac:dyDescent="0.25">
      <c r="A18" s="55" t="s">
        <v>26</v>
      </c>
      <c r="B18" s="147">
        <f t="shared" si="3"/>
        <v>682</v>
      </c>
      <c r="C18" s="90">
        <f t="shared" si="0"/>
        <v>44830</v>
      </c>
      <c r="D18" s="56">
        <f>D16+7</f>
        <v>44830</v>
      </c>
      <c r="E18" s="109">
        <f t="shared" si="1"/>
        <v>44832</v>
      </c>
      <c r="F18" s="56">
        <f t="shared" si="2"/>
        <v>44832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593</v>
      </c>
      <c r="C19" s="91">
        <f t="shared" si="0"/>
        <v>44833</v>
      </c>
      <c r="D19" s="95">
        <f t="shared" si="4"/>
        <v>44833</v>
      </c>
      <c r="E19" s="104">
        <f t="shared" si="1"/>
        <v>44835</v>
      </c>
      <c r="F19" s="95">
        <f t="shared" si="2"/>
        <v>44835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8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88" t="s">
        <v>7</v>
      </c>
      <c r="E31" s="225" t="s">
        <v>6</v>
      </c>
      <c r="F31" s="225" t="s">
        <v>7</v>
      </c>
    </row>
    <row r="32" spans="1:11" ht="15" customHeight="1" x14ac:dyDescent="0.25">
      <c r="A32" s="252" t="s">
        <v>22</v>
      </c>
      <c r="B32" s="253">
        <v>504</v>
      </c>
      <c r="C32" s="254">
        <f t="shared" ref="C32:C40" si="5">D32</f>
        <v>44810</v>
      </c>
      <c r="D32" s="257">
        <f>D10+8</f>
        <v>44810</v>
      </c>
      <c r="E32" s="105">
        <f t="shared" ref="E32:E40" si="6">F32</f>
        <v>44814</v>
      </c>
      <c r="F32" s="256">
        <f>D32+4</f>
        <v>44814</v>
      </c>
    </row>
    <row r="33" spans="1:6" ht="15" customHeight="1" x14ac:dyDescent="0.25">
      <c r="A33" s="213" t="s">
        <v>23</v>
      </c>
      <c r="B33" s="214">
        <v>662</v>
      </c>
      <c r="C33" s="215">
        <f t="shared" si="5"/>
        <v>44812</v>
      </c>
      <c r="D33" s="216">
        <f>D32+2</f>
        <v>44812</v>
      </c>
      <c r="E33" s="217">
        <f t="shared" si="6"/>
        <v>44815</v>
      </c>
      <c r="F33" s="216">
        <f>D33+3</f>
        <v>44815</v>
      </c>
    </row>
    <row r="34" spans="1:6" ht="15" customHeight="1" x14ac:dyDescent="0.25">
      <c r="A34" s="252" t="s">
        <v>41</v>
      </c>
      <c r="B34" s="227" t="s">
        <v>34</v>
      </c>
      <c r="C34" s="228">
        <f t="shared" si="5"/>
        <v>44817</v>
      </c>
      <c r="D34" s="251">
        <f>D32+7</f>
        <v>44817</v>
      </c>
      <c r="E34" s="111">
        <f t="shared" si="6"/>
        <v>44821</v>
      </c>
      <c r="F34" s="256">
        <f>D34+4</f>
        <v>44821</v>
      </c>
    </row>
    <row r="35" spans="1:6" ht="15" customHeight="1" x14ac:dyDescent="0.25">
      <c r="A35" s="213" t="s">
        <v>29</v>
      </c>
      <c r="B35" s="214">
        <v>204</v>
      </c>
      <c r="C35" s="215">
        <f t="shared" si="5"/>
        <v>44820</v>
      </c>
      <c r="D35" s="216">
        <f>D33+8</f>
        <v>44820</v>
      </c>
      <c r="E35" s="217">
        <f t="shared" si="6"/>
        <v>44823</v>
      </c>
      <c r="F35" s="216">
        <f>D35+3</f>
        <v>44823</v>
      </c>
    </row>
    <row r="36" spans="1:6" ht="15" customHeight="1" x14ac:dyDescent="0.25">
      <c r="A36" s="252" t="s">
        <v>22</v>
      </c>
      <c r="B36" s="227">
        <v>505</v>
      </c>
      <c r="C36" s="228">
        <f t="shared" si="5"/>
        <v>44824</v>
      </c>
      <c r="D36" s="251">
        <f t="shared" ref="D36:D40" si="7">D34+7</f>
        <v>44824</v>
      </c>
      <c r="E36" s="111">
        <f t="shared" si="6"/>
        <v>44828</v>
      </c>
      <c r="F36" s="256">
        <f>D36+4</f>
        <v>44828</v>
      </c>
    </row>
    <row r="37" spans="1:6" ht="15" customHeight="1" x14ac:dyDescent="0.25">
      <c r="A37" s="213" t="s">
        <v>29</v>
      </c>
      <c r="B37" s="214">
        <f>B35+1</f>
        <v>205</v>
      </c>
      <c r="C37" s="215">
        <f t="shared" si="5"/>
        <v>44826</v>
      </c>
      <c r="D37" s="216">
        <f>D35+6</f>
        <v>44826</v>
      </c>
      <c r="E37" s="217">
        <f t="shared" si="6"/>
        <v>44829</v>
      </c>
      <c r="F37" s="216">
        <f>D37+3</f>
        <v>44829</v>
      </c>
    </row>
    <row r="38" spans="1:6" ht="15" customHeight="1" x14ac:dyDescent="0.25">
      <c r="A38" s="252" t="s">
        <v>41</v>
      </c>
      <c r="B38" s="227">
        <v>506</v>
      </c>
      <c r="C38" s="221">
        <f t="shared" si="5"/>
        <v>44831</v>
      </c>
      <c r="D38" s="222">
        <f t="shared" si="7"/>
        <v>44831</v>
      </c>
      <c r="E38" s="111">
        <f t="shared" si="6"/>
        <v>44835</v>
      </c>
      <c r="F38" s="256">
        <f>D38+4</f>
        <v>44835</v>
      </c>
    </row>
    <row r="39" spans="1:6" ht="15" customHeight="1" x14ac:dyDescent="0.25">
      <c r="A39" s="213" t="s">
        <v>29</v>
      </c>
      <c r="B39" s="214">
        <f>B37+1</f>
        <v>206</v>
      </c>
      <c r="C39" s="215">
        <f t="shared" si="5"/>
        <v>44834</v>
      </c>
      <c r="D39" s="216">
        <f>D37+8</f>
        <v>44834</v>
      </c>
      <c r="E39" s="217">
        <f t="shared" si="6"/>
        <v>44837</v>
      </c>
      <c r="F39" s="216">
        <f>D39+3</f>
        <v>44837</v>
      </c>
    </row>
    <row r="40" spans="1:6" ht="15" customHeight="1" x14ac:dyDescent="0.25">
      <c r="A40" s="252" t="s">
        <v>41</v>
      </c>
      <c r="B40" s="227" t="s">
        <v>34</v>
      </c>
      <c r="C40" s="221">
        <f t="shared" si="5"/>
        <v>44838</v>
      </c>
      <c r="D40" s="222">
        <f t="shared" si="7"/>
        <v>44838</v>
      </c>
      <c r="E40" s="111">
        <f t="shared" si="6"/>
        <v>44842</v>
      </c>
      <c r="F40" s="256">
        <f>D40+4</f>
        <v>44842</v>
      </c>
    </row>
    <row r="41" spans="1:6" ht="15" customHeight="1" x14ac:dyDescent="0.25">
      <c r="A41" s="134"/>
      <c r="B41" s="135"/>
      <c r="C41" s="136"/>
      <c r="D41" s="137"/>
      <c r="E41" s="136"/>
      <c r="F41" s="137"/>
    </row>
    <row r="42" spans="1:6" ht="15" customHeight="1" x14ac:dyDescent="0.25">
      <c r="A42" s="309" t="s">
        <v>17</v>
      </c>
      <c r="B42" s="309"/>
      <c r="C42" s="309"/>
      <c r="D42" s="309"/>
      <c r="E42" s="309"/>
      <c r="F42" s="2"/>
    </row>
    <row r="43" spans="1:6" ht="15" customHeight="1" x14ac:dyDescent="0.25">
      <c r="A43" s="308" t="s">
        <v>14</v>
      </c>
      <c r="B43" s="308"/>
      <c r="C43" s="308"/>
      <c r="D43" s="308"/>
      <c r="E43" s="308"/>
      <c r="F43" s="2"/>
    </row>
    <row r="44" spans="1:6" x14ac:dyDescent="0.25">
      <c r="A44" s="68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310"/>
    </row>
    <row r="47" spans="1:6" ht="18.75" customHeight="1" x14ac:dyDescent="0.25">
      <c r="A47" s="312" t="s">
        <v>0</v>
      </c>
      <c r="B47" s="313"/>
      <c r="C47" s="314" t="s">
        <v>10</v>
      </c>
      <c r="D47" s="315"/>
      <c r="E47" s="11"/>
      <c r="F47" s="311"/>
    </row>
    <row r="48" spans="1:6" ht="15" customHeight="1" x14ac:dyDescent="0.25">
      <c r="A48" s="322" t="s">
        <v>2</v>
      </c>
      <c r="B48" s="322" t="s">
        <v>3</v>
      </c>
      <c r="C48" s="325" t="s">
        <v>4</v>
      </c>
      <c r="D48" s="326"/>
      <c r="E48" s="327" t="s">
        <v>11</v>
      </c>
      <c r="F48" s="328"/>
    </row>
    <row r="49" spans="1:6" ht="15" customHeight="1" thickBot="1" x14ac:dyDescent="0.3">
      <c r="A49" s="323"/>
      <c r="B49" s="32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41" t="s">
        <v>22</v>
      </c>
      <c r="B50" s="42">
        <v>503</v>
      </c>
      <c r="C50" s="97">
        <f>D50</f>
        <v>44805</v>
      </c>
      <c r="D50" s="43">
        <v>44805</v>
      </c>
      <c r="E50" s="105">
        <f>F50</f>
        <v>44809</v>
      </c>
      <c r="F50" s="44">
        <f>D50+4</f>
        <v>44809</v>
      </c>
    </row>
    <row r="51" spans="1:6" ht="15" customHeight="1" x14ac:dyDescent="0.25">
      <c r="A51" s="69" t="s">
        <v>23</v>
      </c>
      <c r="B51" s="45">
        <v>662</v>
      </c>
      <c r="C51" s="98">
        <f>D51</f>
        <v>44812</v>
      </c>
      <c r="D51" s="70">
        <f>D50+7</f>
        <v>44812</v>
      </c>
      <c r="E51" s="98">
        <f>F51</f>
        <v>44816</v>
      </c>
      <c r="F51" s="70">
        <f t="shared" ref="F51:F54" si="8">D51+4</f>
        <v>44816</v>
      </c>
    </row>
    <row r="52" spans="1:6" ht="15" customHeight="1" x14ac:dyDescent="0.25">
      <c r="A52" s="41" t="s">
        <v>22</v>
      </c>
      <c r="B52" s="71">
        <v>505</v>
      </c>
      <c r="C52" s="97">
        <f>D52</f>
        <v>44824</v>
      </c>
      <c r="D52" s="73">
        <f>D51+12</f>
        <v>44824</v>
      </c>
      <c r="E52" s="105">
        <f>F52</f>
        <v>44826</v>
      </c>
      <c r="F52" s="44">
        <f>D52+2</f>
        <v>44826</v>
      </c>
    </row>
    <row r="53" spans="1:6" ht="15" customHeight="1" x14ac:dyDescent="0.25">
      <c r="A53" s="69" t="str">
        <f>A39</f>
        <v>Vanquish</v>
      </c>
      <c r="B53" s="45">
        <v>205</v>
      </c>
      <c r="C53" s="98">
        <f>D53</f>
        <v>44826</v>
      </c>
      <c r="D53" s="70">
        <f>D52+2</f>
        <v>44826</v>
      </c>
      <c r="E53" s="98">
        <f>F53</f>
        <v>44830</v>
      </c>
      <c r="F53" s="70">
        <f t="shared" si="8"/>
        <v>44830</v>
      </c>
    </row>
    <row r="54" spans="1:6" ht="12.75" customHeight="1" x14ac:dyDescent="0.25">
      <c r="A54" s="72" t="s">
        <v>29</v>
      </c>
      <c r="B54" s="71">
        <v>206</v>
      </c>
      <c r="C54" s="97">
        <f>D54</f>
        <v>44834</v>
      </c>
      <c r="D54" s="188">
        <f>D53+8</f>
        <v>44834</v>
      </c>
      <c r="E54" s="105">
        <f>F54</f>
        <v>44838</v>
      </c>
      <c r="F54" s="44">
        <f t="shared" si="8"/>
        <v>44838</v>
      </c>
    </row>
    <row r="55" spans="1:6" ht="12.75" customHeight="1" x14ac:dyDescent="0.25">
      <c r="A55" s="309" t="s">
        <v>18</v>
      </c>
      <c r="B55" s="309"/>
      <c r="C55" s="309"/>
      <c r="D55" s="309"/>
      <c r="E55" s="309"/>
      <c r="F55" s="2"/>
    </row>
    <row r="56" spans="1:6" ht="12.75" customHeight="1" x14ac:dyDescent="0.25">
      <c r="A56" s="308" t="s">
        <v>14</v>
      </c>
      <c r="B56" s="308"/>
      <c r="C56" s="308"/>
      <c r="D56" s="308"/>
      <c r="E56" s="308"/>
      <c r="F56" s="2"/>
    </row>
    <row r="57" spans="1:6" ht="17.25" customHeight="1" x14ac:dyDescent="0.25">
      <c r="A57" s="68"/>
      <c r="B57" s="289"/>
      <c r="C57" s="289"/>
      <c r="D57" s="289"/>
      <c r="E57" s="289"/>
      <c r="F57" s="2"/>
    </row>
    <row r="58" spans="1:6" ht="26.25" customHeight="1" x14ac:dyDescent="0.25">
      <c r="A58" s="7"/>
      <c r="B58" s="8"/>
      <c r="C58" s="9"/>
      <c r="D58" s="10"/>
      <c r="E58" s="9"/>
      <c r="F58" s="310"/>
    </row>
    <row r="59" spans="1:6" ht="18.75" customHeight="1" x14ac:dyDescent="0.25">
      <c r="A59" s="312" t="s">
        <v>0</v>
      </c>
      <c r="B59" s="313"/>
      <c r="C59" s="314" t="s">
        <v>12</v>
      </c>
      <c r="D59" s="315"/>
      <c r="E59" s="11"/>
      <c r="F59" s="311"/>
    </row>
    <row r="60" spans="1:6" ht="15" customHeight="1" x14ac:dyDescent="0.25">
      <c r="A60" s="316" t="s">
        <v>2</v>
      </c>
      <c r="B60" s="316" t="s">
        <v>3</v>
      </c>
      <c r="C60" s="318" t="s">
        <v>4</v>
      </c>
      <c r="D60" s="319"/>
      <c r="E60" s="320" t="s">
        <v>13</v>
      </c>
      <c r="F60" s="321"/>
    </row>
    <row r="61" spans="1:6" ht="15" customHeight="1" x14ac:dyDescent="0.25">
      <c r="A61" s="317"/>
      <c r="B61" s="317"/>
      <c r="C61" s="149" t="s">
        <v>6</v>
      </c>
      <c r="D61" s="149" t="s">
        <v>7</v>
      </c>
      <c r="E61" s="149" t="s">
        <v>6</v>
      </c>
      <c r="F61" s="149" t="s">
        <v>7</v>
      </c>
    </row>
    <row r="62" spans="1:6" ht="15" customHeight="1" x14ac:dyDescent="0.25">
      <c r="A62" s="175" t="s">
        <v>26</v>
      </c>
      <c r="B62" s="176">
        <v>678</v>
      </c>
      <c r="C62" s="177">
        <f>D62</f>
        <v>44802</v>
      </c>
      <c r="D62" s="178">
        <v>44802</v>
      </c>
      <c r="E62" s="177">
        <f>F62</f>
        <v>44806</v>
      </c>
      <c r="F62" s="178">
        <f>D62+4</f>
        <v>44806</v>
      </c>
    </row>
    <row r="63" spans="1:6" ht="15" customHeight="1" x14ac:dyDescent="0.25">
      <c r="A63" s="157" t="s">
        <v>22</v>
      </c>
      <c r="B63" s="158">
        <v>504</v>
      </c>
      <c r="C63" s="159">
        <f t="shared" ref="C63:C66" si="9">D63</f>
        <v>44810</v>
      </c>
      <c r="D63" s="160">
        <f>D62+8</f>
        <v>44810</v>
      </c>
      <c r="E63" s="159">
        <f t="shared" ref="E63:E66" si="10">F63</f>
        <v>44815</v>
      </c>
      <c r="F63" s="161">
        <f>D63+5</f>
        <v>44815</v>
      </c>
    </row>
    <row r="64" spans="1:6" ht="15" customHeight="1" x14ac:dyDescent="0.25">
      <c r="A64" s="175" t="s">
        <v>26</v>
      </c>
      <c r="B64" s="176">
        <v>680</v>
      </c>
      <c r="C64" s="177">
        <f t="shared" si="9"/>
        <v>44816</v>
      </c>
      <c r="D64" s="218">
        <f>D63+6</f>
        <v>44816</v>
      </c>
      <c r="E64" s="177">
        <f t="shared" si="10"/>
        <v>44820</v>
      </c>
      <c r="F64" s="178">
        <f>D64+4</f>
        <v>44820</v>
      </c>
    </row>
    <row r="65" spans="1:7" ht="15" customHeight="1" x14ac:dyDescent="0.25">
      <c r="A65" s="162" t="s">
        <v>26</v>
      </c>
      <c r="B65" s="163">
        <v>681</v>
      </c>
      <c r="C65" s="159">
        <f t="shared" si="9"/>
        <v>44823</v>
      </c>
      <c r="D65" s="160">
        <f>D64+7</f>
        <v>44823</v>
      </c>
      <c r="E65" s="159">
        <f t="shared" si="10"/>
        <v>44827</v>
      </c>
      <c r="F65" s="161">
        <f>D65+4</f>
        <v>44827</v>
      </c>
    </row>
    <row r="66" spans="1:7" ht="15" customHeight="1" x14ac:dyDescent="0.25">
      <c r="A66" s="175" t="s">
        <v>22</v>
      </c>
      <c r="B66" s="176">
        <v>506</v>
      </c>
      <c r="C66" s="177">
        <f t="shared" si="9"/>
        <v>44836</v>
      </c>
      <c r="D66" s="218">
        <f>D65+13</f>
        <v>44836</v>
      </c>
      <c r="E66" s="293">
        <f t="shared" si="10"/>
        <v>44839</v>
      </c>
      <c r="F66" s="178">
        <f>D66+3</f>
        <v>44839</v>
      </c>
    </row>
    <row r="67" spans="1:7" ht="15" customHeight="1" x14ac:dyDescent="0.25">
      <c r="A67" s="25" t="s">
        <v>19</v>
      </c>
      <c r="B67" s="25"/>
      <c r="C67" s="25"/>
      <c r="D67" s="24"/>
      <c r="E67" s="24"/>
      <c r="F67" s="24"/>
      <c r="G67" s="26"/>
    </row>
    <row r="68" spans="1:7" x14ac:dyDescent="0.25">
      <c r="A68" s="308" t="s">
        <v>14</v>
      </c>
      <c r="B68" s="308"/>
      <c r="C68" s="308"/>
      <c r="D68" s="308"/>
      <c r="E68" s="308"/>
      <c r="F68" s="27"/>
    </row>
    <row r="69" spans="1:7" ht="12.75" customHeight="1" x14ac:dyDescent="0.25">
      <c r="A69" s="12"/>
      <c r="B69" s="21"/>
      <c r="C69" s="13"/>
      <c r="D69" s="22"/>
      <c r="E69" s="13"/>
      <c r="F69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topLeftCell="A39" workbookViewId="0">
      <selection activeCell="B66" sqref="B66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44774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674</v>
      </c>
      <c r="C10" s="90">
        <f t="shared" ref="C10:C19" si="0">D10</f>
        <v>44774</v>
      </c>
      <c r="D10" s="57">
        <v>44774</v>
      </c>
      <c r="E10" s="112">
        <f>F10</f>
        <v>44776</v>
      </c>
      <c r="F10" s="56">
        <f>D10+2</f>
        <v>44776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585</v>
      </c>
      <c r="C11" s="148">
        <f t="shared" si="0"/>
        <v>44777</v>
      </c>
      <c r="D11" s="94">
        <f>D10+3</f>
        <v>44777</v>
      </c>
      <c r="E11" s="108">
        <f t="shared" ref="E11:E19" si="1">F11</f>
        <v>44779</v>
      </c>
      <c r="F11" s="95">
        <f t="shared" ref="F11:F19" si="2">D11+2</f>
        <v>44779</v>
      </c>
      <c r="I11" s="28"/>
      <c r="J11" s="29"/>
      <c r="K11" s="30"/>
    </row>
    <row r="12" spans="1:11" ht="15" customHeight="1" x14ac:dyDescent="0.25">
      <c r="A12" s="55" t="s">
        <v>26</v>
      </c>
      <c r="B12" s="147">
        <f t="shared" ref="B12:B19" si="3">B10+1</f>
        <v>675</v>
      </c>
      <c r="C12" s="165">
        <f t="shared" si="0"/>
        <v>44781</v>
      </c>
      <c r="D12" s="56">
        <f>D10+7</f>
        <v>44781</v>
      </c>
      <c r="E12" s="109">
        <f t="shared" si="1"/>
        <v>44783</v>
      </c>
      <c r="F12" s="56">
        <f t="shared" si="2"/>
        <v>44783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586</v>
      </c>
      <c r="C13" s="91">
        <f t="shared" si="0"/>
        <v>44784</v>
      </c>
      <c r="D13" s="95">
        <f t="shared" ref="D13:D19" si="4">D11+7</f>
        <v>44784</v>
      </c>
      <c r="E13" s="104">
        <f t="shared" si="1"/>
        <v>44786</v>
      </c>
      <c r="F13" s="95">
        <f t="shared" si="2"/>
        <v>44786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 t="shared" si="3"/>
        <v>676</v>
      </c>
      <c r="C14" s="90">
        <f t="shared" si="0"/>
        <v>44788</v>
      </c>
      <c r="D14" s="56">
        <f>D12+7</f>
        <v>44788</v>
      </c>
      <c r="E14" s="109">
        <f t="shared" si="1"/>
        <v>44790</v>
      </c>
      <c r="F14" s="56">
        <f t="shared" si="2"/>
        <v>44790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587</v>
      </c>
      <c r="C15" s="91">
        <f t="shared" si="0"/>
        <v>44791</v>
      </c>
      <c r="D15" s="95">
        <f t="shared" si="4"/>
        <v>44791</v>
      </c>
      <c r="E15" s="104">
        <f t="shared" si="1"/>
        <v>44793</v>
      </c>
      <c r="F15" s="95">
        <f t="shared" si="2"/>
        <v>44793</v>
      </c>
      <c r="I15" s="31"/>
      <c r="J15" s="29"/>
      <c r="K15" s="30"/>
    </row>
    <row r="16" spans="1:11" ht="15" customHeight="1" x14ac:dyDescent="0.25">
      <c r="A16" s="55" t="s">
        <v>26</v>
      </c>
      <c r="B16" s="147">
        <f t="shared" si="3"/>
        <v>677</v>
      </c>
      <c r="C16" s="90">
        <f t="shared" si="0"/>
        <v>44795</v>
      </c>
      <c r="D16" s="56">
        <f>D14+7</f>
        <v>44795</v>
      </c>
      <c r="E16" s="109">
        <f t="shared" si="1"/>
        <v>44797</v>
      </c>
      <c r="F16" s="56">
        <f t="shared" si="2"/>
        <v>44797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588</v>
      </c>
      <c r="C17" s="91">
        <f t="shared" si="0"/>
        <v>44798</v>
      </c>
      <c r="D17" s="95">
        <f t="shared" si="4"/>
        <v>44798</v>
      </c>
      <c r="E17" s="108">
        <f t="shared" si="1"/>
        <v>44800</v>
      </c>
      <c r="F17" s="95">
        <f t="shared" si="2"/>
        <v>44800</v>
      </c>
      <c r="I17" s="31"/>
      <c r="J17" s="29"/>
      <c r="K17" s="30"/>
    </row>
    <row r="18" spans="1:11" ht="15" customHeight="1" x14ac:dyDescent="0.25">
      <c r="A18" s="55" t="s">
        <v>26</v>
      </c>
      <c r="B18" s="147">
        <f t="shared" si="3"/>
        <v>678</v>
      </c>
      <c r="C18" s="90">
        <f t="shared" si="0"/>
        <v>44802</v>
      </c>
      <c r="D18" s="56">
        <f>D16+7</f>
        <v>44802</v>
      </c>
      <c r="E18" s="109">
        <f t="shared" si="1"/>
        <v>44804</v>
      </c>
      <c r="F18" s="56">
        <f t="shared" si="2"/>
        <v>44804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589</v>
      </c>
      <c r="C19" s="91">
        <f t="shared" si="0"/>
        <v>44805</v>
      </c>
      <c r="D19" s="95">
        <f t="shared" si="4"/>
        <v>44805</v>
      </c>
      <c r="E19" s="104">
        <f t="shared" si="1"/>
        <v>44807</v>
      </c>
      <c r="F19" s="95">
        <f t="shared" si="2"/>
        <v>44807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83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82" t="s">
        <v>7</v>
      </c>
      <c r="E31" s="225" t="s">
        <v>6</v>
      </c>
      <c r="F31" s="225" t="s">
        <v>7</v>
      </c>
    </row>
    <row r="32" spans="1:11" ht="15" customHeight="1" x14ac:dyDescent="0.25">
      <c r="A32" s="252" t="s">
        <v>22</v>
      </c>
      <c r="B32" s="253">
        <v>499</v>
      </c>
      <c r="C32" s="254">
        <f t="shared" ref="C32:C40" si="5">D32</f>
        <v>44775</v>
      </c>
      <c r="D32" s="257">
        <f>D10+1</f>
        <v>44775</v>
      </c>
      <c r="E32" s="105">
        <f t="shared" ref="E32:E40" si="6">F32</f>
        <v>44779</v>
      </c>
      <c r="F32" s="256">
        <f>D32+4</f>
        <v>44779</v>
      </c>
    </row>
    <row r="33" spans="1:6" ht="15" customHeight="1" x14ac:dyDescent="0.25">
      <c r="A33" s="213" t="s">
        <v>23</v>
      </c>
      <c r="B33" s="214">
        <v>658</v>
      </c>
      <c r="C33" s="215">
        <f t="shared" si="5"/>
        <v>44777</v>
      </c>
      <c r="D33" s="216">
        <f>D32+2</f>
        <v>44777</v>
      </c>
      <c r="E33" s="217">
        <f t="shared" si="6"/>
        <v>44780</v>
      </c>
      <c r="F33" s="216">
        <f>D33+3</f>
        <v>44780</v>
      </c>
    </row>
    <row r="34" spans="1:6" ht="15" customHeight="1" x14ac:dyDescent="0.25">
      <c r="A34" s="252" t="s">
        <v>22</v>
      </c>
      <c r="B34" s="227">
        <v>500</v>
      </c>
      <c r="C34" s="228">
        <f t="shared" si="5"/>
        <v>44782</v>
      </c>
      <c r="D34" s="251">
        <f>D32+7</f>
        <v>44782</v>
      </c>
      <c r="E34" s="111">
        <f t="shared" si="6"/>
        <v>44786</v>
      </c>
      <c r="F34" s="256">
        <f>D34+4</f>
        <v>44786</v>
      </c>
    </row>
    <row r="35" spans="1:6" ht="15" customHeight="1" x14ac:dyDescent="0.25">
      <c r="A35" s="213" t="s">
        <v>23</v>
      </c>
      <c r="B35" s="214">
        <f>B33+1</f>
        <v>659</v>
      </c>
      <c r="C35" s="215">
        <f t="shared" si="5"/>
        <v>44784</v>
      </c>
      <c r="D35" s="216">
        <f t="shared" ref="D35:D40" si="7">D33+7</f>
        <v>44784</v>
      </c>
      <c r="E35" s="217">
        <f t="shared" si="6"/>
        <v>44787</v>
      </c>
      <c r="F35" s="216">
        <f>D35+3</f>
        <v>44787</v>
      </c>
    </row>
    <row r="36" spans="1:6" ht="15" customHeight="1" x14ac:dyDescent="0.25">
      <c r="A36" s="252" t="s">
        <v>22</v>
      </c>
      <c r="B36" s="227">
        <v>501</v>
      </c>
      <c r="C36" s="228">
        <f t="shared" si="5"/>
        <v>44789</v>
      </c>
      <c r="D36" s="251">
        <f t="shared" si="7"/>
        <v>44789</v>
      </c>
      <c r="E36" s="111">
        <f t="shared" si="6"/>
        <v>44793</v>
      </c>
      <c r="F36" s="256">
        <f>D36+4</f>
        <v>44793</v>
      </c>
    </row>
    <row r="37" spans="1:6" ht="15" customHeight="1" x14ac:dyDescent="0.25">
      <c r="A37" s="213" t="s">
        <v>23</v>
      </c>
      <c r="B37" s="214">
        <f>B35+1</f>
        <v>660</v>
      </c>
      <c r="C37" s="215">
        <f t="shared" si="5"/>
        <v>44791</v>
      </c>
      <c r="D37" s="216">
        <f t="shared" si="7"/>
        <v>44791</v>
      </c>
      <c r="E37" s="217">
        <f t="shared" si="6"/>
        <v>44794</v>
      </c>
      <c r="F37" s="216">
        <f>D37+3</f>
        <v>44794</v>
      </c>
    </row>
    <row r="38" spans="1:6" ht="15" customHeight="1" x14ac:dyDescent="0.25">
      <c r="A38" s="252" t="s">
        <v>22</v>
      </c>
      <c r="B38" s="227">
        <v>502</v>
      </c>
      <c r="C38" s="221">
        <f t="shared" si="5"/>
        <v>44796</v>
      </c>
      <c r="D38" s="222">
        <f t="shared" si="7"/>
        <v>44796</v>
      </c>
      <c r="E38" s="111">
        <f t="shared" si="6"/>
        <v>44800</v>
      </c>
      <c r="F38" s="256">
        <f>D38+4</f>
        <v>44800</v>
      </c>
    </row>
    <row r="39" spans="1:6" ht="15" customHeight="1" x14ac:dyDescent="0.25">
      <c r="A39" s="213" t="s">
        <v>23</v>
      </c>
      <c r="B39" s="214">
        <f>B37+1</f>
        <v>661</v>
      </c>
      <c r="C39" s="215">
        <f t="shared" si="5"/>
        <v>44798</v>
      </c>
      <c r="D39" s="216">
        <f t="shared" si="7"/>
        <v>44798</v>
      </c>
      <c r="E39" s="217">
        <f t="shared" si="6"/>
        <v>44801</v>
      </c>
      <c r="F39" s="216">
        <f>D39+3</f>
        <v>44801</v>
      </c>
    </row>
    <row r="40" spans="1:6" ht="15" customHeight="1" x14ac:dyDescent="0.25">
      <c r="A40" s="286" t="s">
        <v>33</v>
      </c>
      <c r="B40" s="290" t="s">
        <v>34</v>
      </c>
      <c r="C40" s="221">
        <f t="shared" si="5"/>
        <v>44803</v>
      </c>
      <c r="D40" s="222">
        <f t="shared" si="7"/>
        <v>44803</v>
      </c>
      <c r="E40" s="111">
        <f t="shared" si="6"/>
        <v>44807</v>
      </c>
      <c r="F40" s="256">
        <f>D40+4</f>
        <v>44807</v>
      </c>
    </row>
    <row r="41" spans="1:6" ht="15" customHeight="1" x14ac:dyDescent="0.25">
      <c r="A41" s="134"/>
      <c r="B41" s="135"/>
      <c r="C41" s="136"/>
      <c r="D41" s="137"/>
      <c r="E41" s="136"/>
      <c r="F41" s="137"/>
    </row>
    <row r="42" spans="1:6" ht="15" customHeight="1" x14ac:dyDescent="0.25">
      <c r="A42" s="309" t="s">
        <v>17</v>
      </c>
      <c r="B42" s="309"/>
      <c r="C42" s="309"/>
      <c r="D42" s="309"/>
      <c r="E42" s="309"/>
      <c r="F42" s="2"/>
    </row>
    <row r="43" spans="1:6" ht="15" customHeight="1" x14ac:dyDescent="0.25">
      <c r="A43" s="308" t="s">
        <v>14</v>
      </c>
      <c r="B43" s="308"/>
      <c r="C43" s="308"/>
      <c r="D43" s="308"/>
      <c r="E43" s="308"/>
      <c r="F43" s="2"/>
    </row>
    <row r="44" spans="1:6" x14ac:dyDescent="0.25">
      <c r="A44" s="68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310"/>
    </row>
    <row r="47" spans="1:6" ht="18.75" customHeight="1" x14ac:dyDescent="0.25">
      <c r="A47" s="312" t="s">
        <v>0</v>
      </c>
      <c r="B47" s="313"/>
      <c r="C47" s="314" t="s">
        <v>10</v>
      </c>
      <c r="D47" s="315"/>
      <c r="E47" s="11"/>
      <c r="F47" s="311"/>
    </row>
    <row r="48" spans="1:6" ht="15" customHeight="1" x14ac:dyDescent="0.25">
      <c r="A48" s="322" t="s">
        <v>2</v>
      </c>
      <c r="B48" s="322" t="s">
        <v>3</v>
      </c>
      <c r="C48" s="325" t="s">
        <v>4</v>
      </c>
      <c r="D48" s="326"/>
      <c r="E48" s="327" t="s">
        <v>11</v>
      </c>
      <c r="F48" s="328"/>
    </row>
    <row r="49" spans="1:6" ht="15" customHeight="1" thickBot="1" x14ac:dyDescent="0.3">
      <c r="A49" s="323"/>
      <c r="B49" s="32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41" t="str">
        <f>A33</f>
        <v>Caribe Mariner</v>
      </c>
      <c r="B50" s="42">
        <f>B33</f>
        <v>658</v>
      </c>
      <c r="C50" s="97">
        <f>D50</f>
        <v>44777</v>
      </c>
      <c r="D50" s="43">
        <f>D33</f>
        <v>44777</v>
      </c>
      <c r="E50" s="105">
        <f>F50</f>
        <v>44781</v>
      </c>
      <c r="F50" s="44">
        <f>D50+4</f>
        <v>44781</v>
      </c>
    </row>
    <row r="51" spans="1:6" ht="15" customHeight="1" x14ac:dyDescent="0.25">
      <c r="A51" s="69" t="str">
        <f>A35</f>
        <v>Caribe Mariner</v>
      </c>
      <c r="B51" s="45">
        <f>B35</f>
        <v>659</v>
      </c>
      <c r="C51" s="98">
        <f>D51</f>
        <v>44784</v>
      </c>
      <c r="D51" s="70">
        <f>D50+7</f>
        <v>44784</v>
      </c>
      <c r="E51" s="98">
        <f>F51</f>
        <v>44788</v>
      </c>
      <c r="F51" s="70">
        <f t="shared" ref="F51:F54" si="8">D51+4</f>
        <v>44788</v>
      </c>
    </row>
    <row r="52" spans="1:6" ht="15" customHeight="1" x14ac:dyDescent="0.25">
      <c r="A52" s="41" t="str">
        <f>A37</f>
        <v>Caribe Mariner</v>
      </c>
      <c r="B52" s="71">
        <f>B37</f>
        <v>660</v>
      </c>
      <c r="C52" s="97">
        <f>D52</f>
        <v>44791</v>
      </c>
      <c r="D52" s="73">
        <f t="shared" ref="D52:D54" si="9">D51+7</f>
        <v>44791</v>
      </c>
      <c r="E52" s="105">
        <f>F52</f>
        <v>44795</v>
      </c>
      <c r="F52" s="44">
        <f t="shared" si="8"/>
        <v>44795</v>
      </c>
    </row>
    <row r="53" spans="1:6" ht="15" customHeight="1" x14ac:dyDescent="0.25">
      <c r="A53" s="69" t="str">
        <f>A39</f>
        <v>Caribe Mariner</v>
      </c>
      <c r="B53" s="45">
        <f>B39</f>
        <v>661</v>
      </c>
      <c r="C53" s="98">
        <f>D53</f>
        <v>44798</v>
      </c>
      <c r="D53" s="70">
        <f t="shared" si="9"/>
        <v>44798</v>
      </c>
      <c r="E53" s="98">
        <f>F53</f>
        <v>44802</v>
      </c>
      <c r="F53" s="70">
        <f t="shared" si="8"/>
        <v>44802</v>
      </c>
    </row>
    <row r="54" spans="1:6" ht="12.75" customHeight="1" x14ac:dyDescent="0.25">
      <c r="A54" s="41" t="s">
        <v>40</v>
      </c>
      <c r="B54" s="71">
        <v>503</v>
      </c>
      <c r="C54" s="97">
        <f>D54</f>
        <v>44805</v>
      </c>
      <c r="D54" s="188">
        <f t="shared" si="9"/>
        <v>44805</v>
      </c>
      <c r="E54" s="105">
        <f>F54</f>
        <v>44809</v>
      </c>
      <c r="F54" s="44">
        <f t="shared" si="8"/>
        <v>44809</v>
      </c>
    </row>
    <row r="55" spans="1:6" ht="12.75" customHeight="1" x14ac:dyDescent="0.25">
      <c r="A55" s="309" t="s">
        <v>18</v>
      </c>
      <c r="B55" s="309"/>
      <c r="C55" s="309"/>
      <c r="D55" s="309"/>
      <c r="E55" s="309"/>
      <c r="F55" s="2"/>
    </row>
    <row r="56" spans="1:6" ht="12.75" customHeight="1" x14ac:dyDescent="0.25">
      <c r="A56" s="308" t="s">
        <v>14</v>
      </c>
      <c r="B56" s="308"/>
      <c r="C56" s="308"/>
      <c r="D56" s="308"/>
      <c r="E56" s="308"/>
      <c r="F56" s="2"/>
    </row>
    <row r="57" spans="1:6" ht="17.25" customHeight="1" x14ac:dyDescent="0.25">
      <c r="A57" s="68"/>
      <c r="B57" s="283"/>
      <c r="C57" s="283"/>
      <c r="D57" s="283"/>
      <c r="E57" s="283"/>
      <c r="F57" s="2"/>
    </row>
    <row r="58" spans="1:6" ht="26.25" customHeight="1" x14ac:dyDescent="0.25">
      <c r="A58" s="7"/>
      <c r="B58" s="8"/>
      <c r="C58" s="9"/>
      <c r="D58" s="10"/>
      <c r="E58" s="9"/>
      <c r="F58" s="310"/>
    </row>
    <row r="59" spans="1:6" ht="18.75" customHeight="1" x14ac:dyDescent="0.25">
      <c r="A59" s="312" t="s">
        <v>0</v>
      </c>
      <c r="B59" s="313"/>
      <c r="C59" s="314" t="s">
        <v>12</v>
      </c>
      <c r="D59" s="315"/>
      <c r="E59" s="11"/>
      <c r="F59" s="311"/>
    </row>
    <row r="60" spans="1:6" ht="15" customHeight="1" x14ac:dyDescent="0.25">
      <c r="A60" s="316" t="s">
        <v>2</v>
      </c>
      <c r="B60" s="316" t="s">
        <v>3</v>
      </c>
      <c r="C60" s="318" t="s">
        <v>4</v>
      </c>
      <c r="D60" s="319"/>
      <c r="E60" s="320" t="s">
        <v>13</v>
      </c>
      <c r="F60" s="321"/>
    </row>
    <row r="61" spans="1:6" ht="15" customHeight="1" x14ac:dyDescent="0.25">
      <c r="A61" s="317"/>
      <c r="B61" s="317"/>
      <c r="C61" s="149" t="s">
        <v>6</v>
      </c>
      <c r="D61" s="149" t="s">
        <v>7</v>
      </c>
      <c r="E61" s="149" t="s">
        <v>6</v>
      </c>
      <c r="F61" s="149" t="s">
        <v>7</v>
      </c>
    </row>
    <row r="62" spans="1:6" ht="15" customHeight="1" x14ac:dyDescent="0.25">
      <c r="A62" s="175" t="s">
        <v>26</v>
      </c>
      <c r="B62" s="176">
        <v>674</v>
      </c>
      <c r="C62" s="177">
        <f>D62</f>
        <v>44774</v>
      </c>
      <c r="D62" s="178">
        <f>D32-1</f>
        <v>44774</v>
      </c>
      <c r="E62" s="177">
        <f>F62</f>
        <v>44778</v>
      </c>
      <c r="F62" s="178">
        <f>D62+4</f>
        <v>44778</v>
      </c>
    </row>
    <row r="63" spans="1:6" ht="15" customHeight="1" x14ac:dyDescent="0.25">
      <c r="A63" s="157" t="s">
        <v>26</v>
      </c>
      <c r="B63" s="158">
        <v>675</v>
      </c>
      <c r="C63" s="159">
        <f t="shared" ref="C63:C66" si="10">D63</f>
        <v>44781</v>
      </c>
      <c r="D63" s="160">
        <f>D34-1</f>
        <v>44781</v>
      </c>
      <c r="E63" s="159">
        <f t="shared" ref="E63:E66" si="11">F63</f>
        <v>44785</v>
      </c>
      <c r="F63" s="161">
        <f t="shared" ref="F63:F66" si="12">D63+4</f>
        <v>44785</v>
      </c>
    </row>
    <row r="64" spans="1:6" ht="15" customHeight="1" x14ac:dyDescent="0.25">
      <c r="A64" s="175" t="s">
        <v>26</v>
      </c>
      <c r="B64" s="176">
        <v>676</v>
      </c>
      <c r="C64" s="177">
        <f t="shared" si="10"/>
        <v>44788</v>
      </c>
      <c r="D64" s="218">
        <f>D36-1</f>
        <v>44788</v>
      </c>
      <c r="E64" s="177">
        <f t="shared" si="11"/>
        <v>44792</v>
      </c>
      <c r="F64" s="178">
        <f t="shared" si="12"/>
        <v>44792</v>
      </c>
    </row>
    <row r="65" spans="1:7" ht="15" customHeight="1" x14ac:dyDescent="0.25">
      <c r="A65" s="162" t="s">
        <v>22</v>
      </c>
      <c r="B65" s="163">
        <v>502</v>
      </c>
      <c r="C65" s="159">
        <f t="shared" si="10"/>
        <v>44788</v>
      </c>
      <c r="D65" s="160">
        <f>D36-1</f>
        <v>44788</v>
      </c>
      <c r="E65" s="159">
        <f t="shared" si="11"/>
        <v>44792</v>
      </c>
      <c r="F65" s="161">
        <f t="shared" si="12"/>
        <v>44792</v>
      </c>
    </row>
    <row r="66" spans="1:7" ht="15" customHeight="1" x14ac:dyDescent="0.25">
      <c r="A66" s="175" t="s">
        <v>26</v>
      </c>
      <c r="B66" s="176">
        <v>678</v>
      </c>
      <c r="C66" s="177">
        <f t="shared" si="10"/>
        <v>44795</v>
      </c>
      <c r="D66" s="218">
        <f>D38-1</f>
        <v>44795</v>
      </c>
      <c r="E66" s="177">
        <f t="shared" si="11"/>
        <v>44799</v>
      </c>
      <c r="F66" s="178">
        <f t="shared" si="12"/>
        <v>44799</v>
      </c>
    </row>
    <row r="67" spans="1:7" ht="15" customHeight="1" x14ac:dyDescent="0.25">
      <c r="A67" s="25" t="s">
        <v>19</v>
      </c>
      <c r="B67" s="25"/>
      <c r="C67" s="25"/>
      <c r="D67" s="24"/>
      <c r="E67" s="24"/>
      <c r="F67" s="24"/>
      <c r="G67" s="26"/>
    </row>
    <row r="68" spans="1:7" x14ac:dyDescent="0.25">
      <c r="A68" s="308" t="s">
        <v>14</v>
      </c>
      <c r="B68" s="308"/>
      <c r="C68" s="308"/>
      <c r="D68" s="308"/>
      <c r="E68" s="308"/>
      <c r="F68" s="27"/>
    </row>
    <row r="69" spans="1:7" ht="12.75" customHeight="1" x14ac:dyDescent="0.25">
      <c r="A69" s="12"/>
      <c r="B69" s="21"/>
      <c r="C69" s="13"/>
      <c r="D69" s="22"/>
      <c r="E69" s="13"/>
      <c r="F69" s="14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44743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669</v>
      </c>
      <c r="C10" s="90">
        <f t="shared" ref="C10:C19" si="0">D10</f>
        <v>44739</v>
      </c>
      <c r="D10" s="57">
        <v>44739</v>
      </c>
      <c r="E10" s="112">
        <f>F10</f>
        <v>44741</v>
      </c>
      <c r="F10" s="56">
        <f>D10+2</f>
        <v>44741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580</v>
      </c>
      <c r="C11" s="148">
        <f t="shared" si="0"/>
        <v>44742</v>
      </c>
      <c r="D11" s="94">
        <f>D10+3</f>
        <v>44742</v>
      </c>
      <c r="E11" s="108">
        <f t="shared" ref="E11:E19" si="1">F11</f>
        <v>44744</v>
      </c>
      <c r="F11" s="95">
        <f t="shared" ref="F11:F19" si="2">D11+2</f>
        <v>44744</v>
      </c>
      <c r="I11" s="28"/>
      <c r="J11" s="29"/>
      <c r="K11" s="30"/>
    </row>
    <row r="12" spans="1:11" ht="15" customHeight="1" x14ac:dyDescent="0.25">
      <c r="A12" s="55" t="s">
        <v>26</v>
      </c>
      <c r="B12" s="147">
        <f t="shared" ref="B12:B19" si="3">B10+1</f>
        <v>670</v>
      </c>
      <c r="C12" s="165">
        <f t="shared" si="0"/>
        <v>44747</v>
      </c>
      <c r="D12" s="56">
        <f>D10+8</f>
        <v>44747</v>
      </c>
      <c r="E12" s="109">
        <f t="shared" si="1"/>
        <v>44749</v>
      </c>
      <c r="F12" s="56">
        <f t="shared" si="2"/>
        <v>44749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581</v>
      </c>
      <c r="C13" s="91">
        <f t="shared" si="0"/>
        <v>44749</v>
      </c>
      <c r="D13" s="95">
        <f t="shared" ref="D13:D19" si="4">D11+7</f>
        <v>44749</v>
      </c>
      <c r="E13" s="104">
        <f t="shared" si="1"/>
        <v>44751</v>
      </c>
      <c r="F13" s="95">
        <f t="shared" si="2"/>
        <v>44751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 t="shared" si="3"/>
        <v>671</v>
      </c>
      <c r="C14" s="90">
        <f t="shared" si="0"/>
        <v>44753</v>
      </c>
      <c r="D14" s="56">
        <f>D12+6</f>
        <v>44753</v>
      </c>
      <c r="E14" s="109">
        <f t="shared" si="1"/>
        <v>44755</v>
      </c>
      <c r="F14" s="56">
        <f t="shared" si="2"/>
        <v>44755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582</v>
      </c>
      <c r="C15" s="91">
        <f t="shared" si="0"/>
        <v>44756</v>
      </c>
      <c r="D15" s="95">
        <f t="shared" si="4"/>
        <v>44756</v>
      </c>
      <c r="E15" s="104">
        <f t="shared" si="1"/>
        <v>44758</v>
      </c>
      <c r="F15" s="95">
        <f t="shared" si="2"/>
        <v>44758</v>
      </c>
      <c r="I15" s="31"/>
      <c r="J15" s="29"/>
      <c r="K15" s="30"/>
    </row>
    <row r="16" spans="1:11" ht="15" customHeight="1" x14ac:dyDescent="0.25">
      <c r="A16" s="55" t="s">
        <v>26</v>
      </c>
      <c r="B16" s="147">
        <f t="shared" si="3"/>
        <v>672</v>
      </c>
      <c r="C16" s="90">
        <f t="shared" si="0"/>
        <v>44760</v>
      </c>
      <c r="D16" s="56">
        <f>D14+7</f>
        <v>44760</v>
      </c>
      <c r="E16" s="109">
        <f t="shared" si="1"/>
        <v>44762</v>
      </c>
      <c r="F16" s="56">
        <f t="shared" si="2"/>
        <v>44762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583</v>
      </c>
      <c r="C17" s="91">
        <f t="shared" si="0"/>
        <v>44763</v>
      </c>
      <c r="D17" s="95">
        <f t="shared" si="4"/>
        <v>44763</v>
      </c>
      <c r="E17" s="108">
        <f t="shared" si="1"/>
        <v>44765</v>
      </c>
      <c r="F17" s="95">
        <f t="shared" si="2"/>
        <v>44765</v>
      </c>
      <c r="I17" s="31"/>
      <c r="J17" s="29"/>
      <c r="K17" s="30"/>
    </row>
    <row r="18" spans="1:11" ht="15" customHeight="1" x14ac:dyDescent="0.25">
      <c r="A18" s="55" t="s">
        <v>26</v>
      </c>
      <c r="B18" s="147">
        <f t="shared" si="3"/>
        <v>673</v>
      </c>
      <c r="C18" s="90">
        <f t="shared" si="0"/>
        <v>44767</v>
      </c>
      <c r="D18" s="56">
        <f>D16+7</f>
        <v>44767</v>
      </c>
      <c r="E18" s="109">
        <f t="shared" si="1"/>
        <v>44769</v>
      </c>
      <c r="F18" s="56">
        <f t="shared" si="2"/>
        <v>44769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584</v>
      </c>
      <c r="C19" s="91">
        <f t="shared" si="0"/>
        <v>44770</v>
      </c>
      <c r="D19" s="95">
        <f t="shared" si="4"/>
        <v>44770</v>
      </c>
      <c r="E19" s="104">
        <f t="shared" si="1"/>
        <v>44772</v>
      </c>
      <c r="F19" s="95">
        <f t="shared" si="2"/>
        <v>44772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6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70" t="s">
        <v>7</v>
      </c>
      <c r="E31" s="225" t="s">
        <v>6</v>
      </c>
      <c r="F31" s="225" t="s">
        <v>7</v>
      </c>
    </row>
    <row r="32" spans="1:11" ht="15" customHeight="1" x14ac:dyDescent="0.25">
      <c r="A32" s="252" t="s">
        <v>23</v>
      </c>
      <c r="B32" s="253">
        <v>656</v>
      </c>
      <c r="C32" s="254">
        <f t="shared" ref="C32:C40" si="5">D32</f>
        <v>44740</v>
      </c>
      <c r="D32" s="257">
        <f>D10+1</f>
        <v>44740</v>
      </c>
      <c r="E32" s="105">
        <f t="shared" ref="E32:E40" si="6">F32</f>
        <v>44744</v>
      </c>
      <c r="F32" s="256">
        <f>D32+4</f>
        <v>44744</v>
      </c>
    </row>
    <row r="33" spans="1:6" ht="15" customHeight="1" x14ac:dyDescent="0.25">
      <c r="A33" s="213" t="s">
        <v>29</v>
      </c>
      <c r="B33" s="214">
        <v>202</v>
      </c>
      <c r="C33" s="215">
        <f t="shared" si="5"/>
        <v>44742</v>
      </c>
      <c r="D33" s="216">
        <f>D32+2</f>
        <v>44742</v>
      </c>
      <c r="E33" s="217">
        <f t="shared" si="6"/>
        <v>44745</v>
      </c>
      <c r="F33" s="216">
        <f>D33+3</f>
        <v>44745</v>
      </c>
    </row>
    <row r="34" spans="1:6" ht="15" customHeight="1" x14ac:dyDescent="0.25">
      <c r="A34" s="252" t="s">
        <v>22</v>
      </c>
      <c r="B34" s="227">
        <v>495</v>
      </c>
      <c r="C34" s="228">
        <f t="shared" si="5"/>
        <v>44747</v>
      </c>
      <c r="D34" s="251">
        <f>D32+7</f>
        <v>44747</v>
      </c>
      <c r="E34" s="111">
        <f t="shared" si="6"/>
        <v>44751</v>
      </c>
      <c r="F34" s="256">
        <f>D34+4</f>
        <v>44751</v>
      </c>
    </row>
    <row r="35" spans="1:6" ht="15" customHeight="1" x14ac:dyDescent="0.25">
      <c r="A35" s="213" t="s">
        <v>29</v>
      </c>
      <c r="B35" s="214">
        <f>B33+1</f>
        <v>203</v>
      </c>
      <c r="C35" s="215">
        <f t="shared" si="5"/>
        <v>44749</v>
      </c>
      <c r="D35" s="216">
        <f t="shared" ref="D35:D41" si="7">D33+7</f>
        <v>44749</v>
      </c>
      <c r="E35" s="217">
        <f t="shared" si="6"/>
        <v>44752</v>
      </c>
      <c r="F35" s="216">
        <f>D35+3</f>
        <v>44752</v>
      </c>
    </row>
    <row r="36" spans="1:6" ht="15" customHeight="1" x14ac:dyDescent="0.25">
      <c r="A36" s="252"/>
      <c r="B36" s="227"/>
      <c r="C36" s="228">
        <f t="shared" si="5"/>
        <v>44754</v>
      </c>
      <c r="D36" s="251">
        <f t="shared" si="7"/>
        <v>44754</v>
      </c>
      <c r="E36" s="111">
        <f t="shared" si="6"/>
        <v>44758</v>
      </c>
      <c r="F36" s="256">
        <f>D36+4</f>
        <v>44758</v>
      </c>
    </row>
    <row r="37" spans="1:6" ht="15" customHeight="1" x14ac:dyDescent="0.25">
      <c r="A37" s="213" t="s">
        <v>22</v>
      </c>
      <c r="B37" s="214">
        <v>496</v>
      </c>
      <c r="C37" s="215">
        <f t="shared" si="5"/>
        <v>44756</v>
      </c>
      <c r="D37" s="216">
        <f t="shared" si="7"/>
        <v>44756</v>
      </c>
      <c r="E37" s="217">
        <f t="shared" si="6"/>
        <v>44759</v>
      </c>
      <c r="F37" s="216">
        <f>D37+3</f>
        <v>44759</v>
      </c>
    </row>
    <row r="38" spans="1:6" ht="15" customHeight="1" x14ac:dyDescent="0.25">
      <c r="A38" s="252"/>
      <c r="B38" s="227"/>
      <c r="C38" s="221">
        <f t="shared" si="5"/>
        <v>44761</v>
      </c>
      <c r="D38" s="222">
        <f t="shared" si="7"/>
        <v>44761</v>
      </c>
      <c r="E38" s="111">
        <f t="shared" si="6"/>
        <v>44765</v>
      </c>
      <c r="F38" s="256">
        <f>D38+4</f>
        <v>44765</v>
      </c>
    </row>
    <row r="39" spans="1:6" ht="15" customHeight="1" x14ac:dyDescent="0.25">
      <c r="A39" s="213" t="s">
        <v>23</v>
      </c>
      <c r="B39" s="214">
        <v>658</v>
      </c>
      <c r="C39" s="215">
        <f t="shared" si="5"/>
        <v>44763</v>
      </c>
      <c r="D39" s="216">
        <f t="shared" si="7"/>
        <v>44763</v>
      </c>
      <c r="E39" s="217">
        <f t="shared" si="6"/>
        <v>44766</v>
      </c>
      <c r="F39" s="216">
        <f>D39+3</f>
        <v>44766</v>
      </c>
    </row>
    <row r="40" spans="1:6" ht="15" customHeight="1" x14ac:dyDescent="0.25">
      <c r="A40" s="286" t="s">
        <v>39</v>
      </c>
      <c r="B40" s="227"/>
      <c r="C40" s="221">
        <f t="shared" si="5"/>
        <v>44768</v>
      </c>
      <c r="D40" s="222">
        <f t="shared" si="7"/>
        <v>44768</v>
      </c>
      <c r="E40" s="111">
        <f t="shared" si="6"/>
        <v>44772</v>
      </c>
      <c r="F40" s="256">
        <f>D40+4</f>
        <v>44772</v>
      </c>
    </row>
    <row r="41" spans="1:6" ht="15" customHeight="1" x14ac:dyDescent="0.25">
      <c r="A41" s="287" t="s">
        <v>39</v>
      </c>
      <c r="B41" s="284"/>
      <c r="C41" s="215">
        <f t="shared" ref="C41" si="8">D41</f>
        <v>44770</v>
      </c>
      <c r="D41" s="216">
        <f t="shared" si="7"/>
        <v>44770</v>
      </c>
      <c r="E41" s="217">
        <f t="shared" ref="E41" si="9">F41</f>
        <v>44773</v>
      </c>
      <c r="F41" s="285">
        <f>D41+3</f>
        <v>44773</v>
      </c>
    </row>
    <row r="42" spans="1:6" ht="15" customHeight="1" x14ac:dyDescent="0.25">
      <c r="A42" s="134"/>
      <c r="B42" s="135"/>
      <c r="C42" s="136"/>
      <c r="D42" s="137"/>
      <c r="E42" s="136"/>
      <c r="F42" s="137"/>
    </row>
    <row r="43" spans="1:6" ht="15" customHeight="1" x14ac:dyDescent="0.25">
      <c r="A43" s="309" t="s">
        <v>17</v>
      </c>
      <c r="B43" s="309"/>
      <c r="C43" s="309"/>
      <c r="D43" s="309"/>
      <c r="E43" s="309"/>
      <c r="F43" s="2"/>
    </row>
    <row r="44" spans="1:6" ht="15" customHeight="1" x14ac:dyDescent="0.25">
      <c r="A44" s="308" t="s">
        <v>14</v>
      </c>
      <c r="B44" s="308"/>
      <c r="C44" s="308"/>
      <c r="D44" s="308"/>
      <c r="E44" s="308"/>
      <c r="F44" s="2"/>
    </row>
    <row r="45" spans="1:6" x14ac:dyDescent="0.25">
      <c r="A45" s="68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310"/>
    </row>
    <row r="48" spans="1:6" ht="18.75" customHeight="1" x14ac:dyDescent="0.25">
      <c r="A48" s="312" t="s">
        <v>0</v>
      </c>
      <c r="B48" s="313"/>
      <c r="C48" s="314" t="s">
        <v>10</v>
      </c>
      <c r="D48" s="315"/>
      <c r="E48" s="11"/>
      <c r="F48" s="311"/>
    </row>
    <row r="49" spans="1:6" ht="15" customHeight="1" x14ac:dyDescent="0.25">
      <c r="A49" s="322" t="s">
        <v>2</v>
      </c>
      <c r="B49" s="322" t="s">
        <v>3</v>
      </c>
      <c r="C49" s="325" t="s">
        <v>4</v>
      </c>
      <c r="D49" s="326"/>
      <c r="E49" s="327" t="s">
        <v>11</v>
      </c>
      <c r="F49" s="328"/>
    </row>
    <row r="50" spans="1:6" ht="15" customHeight="1" thickBot="1" x14ac:dyDescent="0.3">
      <c r="A50" s="323"/>
      <c r="B50" s="324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41" t="str">
        <f>A33</f>
        <v>Vanquish</v>
      </c>
      <c r="B51" s="42">
        <f>B33</f>
        <v>202</v>
      </c>
      <c r="C51" s="97">
        <f>D51</f>
        <v>44742</v>
      </c>
      <c r="D51" s="43">
        <f>D33</f>
        <v>44742</v>
      </c>
      <c r="E51" s="105">
        <f>F51</f>
        <v>44746</v>
      </c>
      <c r="F51" s="44">
        <f>D51+4</f>
        <v>44746</v>
      </c>
    </row>
    <row r="52" spans="1:6" ht="15" customHeight="1" x14ac:dyDescent="0.25">
      <c r="A52" s="69" t="str">
        <f>A35</f>
        <v>Vanquish</v>
      </c>
      <c r="B52" s="45">
        <f>B35</f>
        <v>203</v>
      </c>
      <c r="C52" s="98">
        <f>D52</f>
        <v>44749</v>
      </c>
      <c r="D52" s="70">
        <f>D51+7</f>
        <v>44749</v>
      </c>
      <c r="E52" s="98">
        <f>F52</f>
        <v>44753</v>
      </c>
      <c r="F52" s="70">
        <f t="shared" ref="F52:F55" si="10">D52+4</f>
        <v>44753</v>
      </c>
    </row>
    <row r="53" spans="1:6" ht="15" customHeight="1" x14ac:dyDescent="0.25">
      <c r="A53" s="41" t="s">
        <v>33</v>
      </c>
      <c r="B53" s="71" t="s">
        <v>34</v>
      </c>
      <c r="C53" s="97">
        <f>D53</f>
        <v>44757</v>
      </c>
      <c r="D53" s="73">
        <f>D52+8</f>
        <v>44757</v>
      </c>
      <c r="E53" s="105">
        <f>F53</f>
        <v>44760</v>
      </c>
      <c r="F53" s="44">
        <f>D53+3</f>
        <v>44760</v>
      </c>
    </row>
    <row r="54" spans="1:6" ht="15" customHeight="1" x14ac:dyDescent="0.25">
      <c r="A54" s="69" t="s">
        <v>22</v>
      </c>
      <c r="B54" s="45">
        <v>497</v>
      </c>
      <c r="C54" s="98">
        <f>D54</f>
        <v>44764</v>
      </c>
      <c r="D54" s="70">
        <f>D53+7</f>
        <v>44764</v>
      </c>
      <c r="E54" s="98">
        <f>F54</f>
        <v>44767</v>
      </c>
      <c r="F54" s="70">
        <f>D54+3</f>
        <v>44767</v>
      </c>
    </row>
    <row r="55" spans="1:6" ht="12.75" customHeight="1" x14ac:dyDescent="0.25">
      <c r="A55" s="72" t="str">
        <f>A54</f>
        <v>Jan Caribe</v>
      </c>
      <c r="B55" s="71">
        <f>B54+1</f>
        <v>498</v>
      </c>
      <c r="C55" s="97">
        <f>D55</f>
        <v>44770</v>
      </c>
      <c r="D55" s="188">
        <f>D54+6</f>
        <v>44770</v>
      </c>
      <c r="E55" s="105">
        <f>F55</f>
        <v>44774</v>
      </c>
      <c r="F55" s="44">
        <f t="shared" si="10"/>
        <v>44774</v>
      </c>
    </row>
    <row r="56" spans="1:6" ht="12.75" customHeight="1" x14ac:dyDescent="0.25">
      <c r="A56" s="309" t="s">
        <v>18</v>
      </c>
      <c r="B56" s="309"/>
      <c r="C56" s="309"/>
      <c r="D56" s="309"/>
      <c r="E56" s="309"/>
      <c r="F56" s="2"/>
    </row>
    <row r="57" spans="1:6" ht="12.75" customHeight="1" x14ac:dyDescent="0.25">
      <c r="A57" s="308" t="s">
        <v>14</v>
      </c>
      <c r="B57" s="308"/>
      <c r="C57" s="308"/>
      <c r="D57" s="308"/>
      <c r="E57" s="308"/>
      <c r="F57" s="2"/>
    </row>
    <row r="58" spans="1:6" ht="17.25" customHeight="1" x14ac:dyDescent="0.25">
      <c r="A58" s="68"/>
      <c r="B58" s="269"/>
      <c r="C58" s="269"/>
      <c r="D58" s="269"/>
      <c r="E58" s="269"/>
      <c r="F58" s="2"/>
    </row>
    <row r="59" spans="1:6" ht="26.25" customHeight="1" x14ac:dyDescent="0.25">
      <c r="A59" s="7"/>
      <c r="B59" s="8"/>
      <c r="C59" s="9"/>
      <c r="D59" s="10"/>
      <c r="E59" s="9"/>
      <c r="F59" s="310"/>
    </row>
    <row r="60" spans="1:6" ht="18.75" customHeight="1" x14ac:dyDescent="0.25">
      <c r="A60" s="312" t="s">
        <v>0</v>
      </c>
      <c r="B60" s="313"/>
      <c r="C60" s="314" t="s">
        <v>12</v>
      </c>
      <c r="D60" s="315"/>
      <c r="E60" s="11"/>
      <c r="F60" s="311"/>
    </row>
    <row r="61" spans="1:6" ht="15" customHeight="1" x14ac:dyDescent="0.25">
      <c r="A61" s="316" t="s">
        <v>2</v>
      </c>
      <c r="B61" s="316" t="s">
        <v>3</v>
      </c>
      <c r="C61" s="318" t="s">
        <v>4</v>
      </c>
      <c r="D61" s="319"/>
      <c r="E61" s="320" t="s">
        <v>13</v>
      </c>
      <c r="F61" s="321"/>
    </row>
    <row r="62" spans="1:6" ht="15" customHeight="1" x14ac:dyDescent="0.25">
      <c r="A62" s="317"/>
      <c r="B62" s="317"/>
      <c r="C62" s="149" t="s">
        <v>6</v>
      </c>
      <c r="D62" s="149" t="s">
        <v>7</v>
      </c>
      <c r="E62" s="149" t="s">
        <v>6</v>
      </c>
      <c r="F62" s="149" t="s">
        <v>7</v>
      </c>
    </row>
    <row r="63" spans="1:6" ht="15" customHeight="1" x14ac:dyDescent="0.25">
      <c r="A63" s="175" t="str">
        <f>A32</f>
        <v>Caribe Mariner</v>
      </c>
      <c r="B63" s="176">
        <f>B32</f>
        <v>656</v>
      </c>
      <c r="C63" s="177">
        <f>D63</f>
        <v>44740</v>
      </c>
      <c r="D63" s="178">
        <f>D32</f>
        <v>44740</v>
      </c>
      <c r="E63" s="177">
        <f>F63</f>
        <v>44743</v>
      </c>
      <c r="F63" s="178">
        <f>D63+3</f>
        <v>44743</v>
      </c>
    </row>
    <row r="64" spans="1:6" ht="15" customHeight="1" x14ac:dyDescent="0.25">
      <c r="A64" s="157" t="str">
        <f>A34</f>
        <v>Jan Caribe</v>
      </c>
      <c r="B64" s="158">
        <f>B34</f>
        <v>495</v>
      </c>
      <c r="C64" s="159">
        <f t="shared" ref="C64:C67" si="11">D64</f>
        <v>44747</v>
      </c>
      <c r="D64" s="160">
        <f>D34</f>
        <v>44747</v>
      </c>
      <c r="E64" s="159">
        <f t="shared" ref="E64:E67" si="12">F64</f>
        <v>44750</v>
      </c>
      <c r="F64" s="161">
        <f t="shared" ref="F64" si="13">D64+3</f>
        <v>44750</v>
      </c>
    </row>
    <row r="65" spans="1:7" ht="15" customHeight="1" x14ac:dyDescent="0.25">
      <c r="A65" s="175" t="s">
        <v>26</v>
      </c>
      <c r="B65" s="176">
        <v>671</v>
      </c>
      <c r="C65" s="177">
        <f t="shared" si="11"/>
        <v>44753</v>
      </c>
      <c r="D65" s="218">
        <f>D36-1</f>
        <v>44753</v>
      </c>
      <c r="E65" s="177">
        <f t="shared" si="12"/>
        <v>44757</v>
      </c>
      <c r="F65" s="178">
        <f>D65+4</f>
        <v>44757</v>
      </c>
    </row>
    <row r="66" spans="1:7" ht="15" customHeight="1" x14ac:dyDescent="0.25">
      <c r="A66" s="162" t="s">
        <v>26</v>
      </c>
      <c r="B66" s="163">
        <v>672</v>
      </c>
      <c r="C66" s="159">
        <f t="shared" si="11"/>
        <v>44760</v>
      </c>
      <c r="D66" s="160">
        <f>D38-1</f>
        <v>44760</v>
      </c>
      <c r="E66" s="159">
        <f t="shared" si="12"/>
        <v>44764</v>
      </c>
      <c r="F66" s="161">
        <f>D66+4</f>
        <v>44764</v>
      </c>
    </row>
    <row r="67" spans="1:7" ht="15" customHeight="1" x14ac:dyDescent="0.25">
      <c r="A67" s="175" t="s">
        <v>26</v>
      </c>
      <c r="B67" s="176">
        <v>673</v>
      </c>
      <c r="C67" s="177">
        <f t="shared" si="11"/>
        <v>44767</v>
      </c>
      <c r="D67" s="218">
        <f>D40-1</f>
        <v>44767</v>
      </c>
      <c r="E67" s="177">
        <f t="shared" si="12"/>
        <v>44771</v>
      </c>
      <c r="F67" s="178">
        <f>D67+4</f>
        <v>44771</v>
      </c>
    </row>
    <row r="68" spans="1:7" ht="15" customHeight="1" x14ac:dyDescent="0.25">
      <c r="A68" s="25" t="s">
        <v>19</v>
      </c>
      <c r="B68" s="25"/>
      <c r="C68" s="25"/>
      <c r="D68" s="24"/>
      <c r="E68" s="24"/>
      <c r="F68" s="24"/>
      <c r="G68" s="26"/>
    </row>
    <row r="69" spans="1:7" x14ac:dyDescent="0.25">
      <c r="A69" s="308" t="s">
        <v>14</v>
      </c>
      <c r="B69" s="308"/>
      <c r="C69" s="308"/>
      <c r="D69" s="308"/>
      <c r="E69" s="308"/>
      <c r="F69" s="27"/>
    </row>
    <row r="70" spans="1:7" ht="12.75" customHeight="1" x14ac:dyDescent="0.25">
      <c r="A70" s="12"/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44713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665</v>
      </c>
      <c r="C10" s="90">
        <f t="shared" ref="C10:C19" si="0">D10</f>
        <v>44712</v>
      </c>
      <c r="D10" s="57">
        <v>44712</v>
      </c>
      <c r="E10" s="112">
        <f>F10</f>
        <v>44714</v>
      </c>
      <c r="F10" s="56">
        <f>D10+2</f>
        <v>44714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576</v>
      </c>
      <c r="C11" s="148">
        <f t="shared" si="0"/>
        <v>44714</v>
      </c>
      <c r="D11" s="94">
        <f>D10+2</f>
        <v>44714</v>
      </c>
      <c r="E11" s="108">
        <f t="shared" ref="E11:E19" si="1">F11</f>
        <v>44716</v>
      </c>
      <c r="F11" s="95">
        <f t="shared" ref="F11:F19" si="2">D11+2</f>
        <v>44716</v>
      </c>
      <c r="I11" s="28"/>
      <c r="J11" s="29"/>
      <c r="K11" s="30"/>
    </row>
    <row r="12" spans="1:11" ht="15" customHeight="1" x14ac:dyDescent="0.25">
      <c r="A12" s="55" t="s">
        <v>26</v>
      </c>
      <c r="B12" s="147">
        <v>666</v>
      </c>
      <c r="C12" s="165">
        <f t="shared" si="0"/>
        <v>44718</v>
      </c>
      <c r="D12" s="56">
        <f>D10+6</f>
        <v>44718</v>
      </c>
      <c r="E12" s="109">
        <f t="shared" si="1"/>
        <v>44720</v>
      </c>
      <c r="F12" s="56">
        <f t="shared" si="2"/>
        <v>44720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ref="B13:B19" si="3">B11+1</f>
        <v>577</v>
      </c>
      <c r="C13" s="91">
        <f t="shared" si="0"/>
        <v>44721</v>
      </c>
      <c r="D13" s="95">
        <f t="shared" ref="D13:D19" si="4">D11+7</f>
        <v>44721</v>
      </c>
      <c r="E13" s="104">
        <f t="shared" si="1"/>
        <v>44723</v>
      </c>
      <c r="F13" s="95">
        <f t="shared" si="2"/>
        <v>44723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 t="shared" si="3"/>
        <v>667</v>
      </c>
      <c r="C14" s="90">
        <f t="shared" si="0"/>
        <v>44725</v>
      </c>
      <c r="D14" s="56">
        <f>D12+7</f>
        <v>44725</v>
      </c>
      <c r="E14" s="109">
        <f t="shared" si="1"/>
        <v>44727</v>
      </c>
      <c r="F14" s="56">
        <f t="shared" si="2"/>
        <v>44727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578</v>
      </c>
      <c r="C15" s="91">
        <f t="shared" si="0"/>
        <v>44728</v>
      </c>
      <c r="D15" s="95">
        <f t="shared" si="4"/>
        <v>44728</v>
      </c>
      <c r="E15" s="104">
        <f t="shared" si="1"/>
        <v>44730</v>
      </c>
      <c r="F15" s="95">
        <f t="shared" si="2"/>
        <v>44730</v>
      </c>
      <c r="I15" s="31"/>
      <c r="J15" s="29"/>
      <c r="K15" s="30"/>
    </row>
    <row r="16" spans="1:11" ht="15" customHeight="1" x14ac:dyDescent="0.25">
      <c r="A16" s="55" t="s">
        <v>26</v>
      </c>
      <c r="B16" s="147">
        <f t="shared" si="3"/>
        <v>668</v>
      </c>
      <c r="C16" s="90">
        <f t="shared" si="0"/>
        <v>44732</v>
      </c>
      <c r="D16" s="56">
        <f>D14+7</f>
        <v>44732</v>
      </c>
      <c r="E16" s="109">
        <f t="shared" si="1"/>
        <v>44734</v>
      </c>
      <c r="F16" s="56">
        <f t="shared" si="2"/>
        <v>44734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579</v>
      </c>
      <c r="C17" s="91">
        <f t="shared" si="0"/>
        <v>44735</v>
      </c>
      <c r="D17" s="95">
        <f t="shared" si="4"/>
        <v>44735</v>
      </c>
      <c r="E17" s="108">
        <f t="shared" si="1"/>
        <v>44737</v>
      </c>
      <c r="F17" s="95">
        <f t="shared" si="2"/>
        <v>44737</v>
      </c>
      <c r="I17" s="31"/>
      <c r="J17" s="29"/>
      <c r="K17" s="30"/>
    </row>
    <row r="18" spans="1:11" ht="15" customHeight="1" x14ac:dyDescent="0.25">
      <c r="A18" s="55" t="s">
        <v>26</v>
      </c>
      <c r="B18" s="147">
        <f t="shared" si="3"/>
        <v>669</v>
      </c>
      <c r="C18" s="90">
        <f t="shared" si="0"/>
        <v>44739</v>
      </c>
      <c r="D18" s="56">
        <f>D16+7</f>
        <v>44739</v>
      </c>
      <c r="E18" s="109">
        <f t="shared" si="1"/>
        <v>44741</v>
      </c>
      <c r="F18" s="56">
        <f t="shared" si="2"/>
        <v>44741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580</v>
      </c>
      <c r="C19" s="91">
        <f t="shared" si="0"/>
        <v>44742</v>
      </c>
      <c r="D19" s="95">
        <f t="shared" si="4"/>
        <v>44742</v>
      </c>
      <c r="E19" s="104">
        <f t="shared" si="1"/>
        <v>44744</v>
      </c>
      <c r="F19" s="95">
        <f t="shared" si="2"/>
        <v>44744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6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70" t="s">
        <v>7</v>
      </c>
      <c r="E31" s="225" t="s">
        <v>6</v>
      </c>
      <c r="F31" s="225" t="s">
        <v>7</v>
      </c>
    </row>
    <row r="32" spans="1:11" ht="15" customHeight="1" x14ac:dyDescent="0.25">
      <c r="A32" s="277" t="s">
        <v>29</v>
      </c>
      <c r="B32" s="278">
        <v>199</v>
      </c>
      <c r="C32" s="279">
        <f t="shared" ref="C32:C40" si="5">D32</f>
        <v>44712</v>
      </c>
      <c r="D32" s="280">
        <f>D10</f>
        <v>44712</v>
      </c>
      <c r="E32" s="275">
        <f t="shared" ref="E32:E40" si="6">F32</f>
        <v>44716</v>
      </c>
      <c r="F32" s="281">
        <f>D32+4</f>
        <v>44716</v>
      </c>
    </row>
    <row r="33" spans="1:6" ht="15" customHeight="1" x14ac:dyDescent="0.25">
      <c r="A33" s="213" t="s">
        <v>23</v>
      </c>
      <c r="B33" s="214">
        <v>654</v>
      </c>
      <c r="C33" s="215">
        <f t="shared" si="5"/>
        <v>44714</v>
      </c>
      <c r="D33" s="216">
        <f>D32+2</f>
        <v>44714</v>
      </c>
      <c r="E33" s="217">
        <f t="shared" si="6"/>
        <v>44717</v>
      </c>
      <c r="F33" s="216">
        <f>D33+3</f>
        <v>44717</v>
      </c>
    </row>
    <row r="34" spans="1:6" ht="15" customHeight="1" x14ac:dyDescent="0.25">
      <c r="A34" s="252" t="s">
        <v>33</v>
      </c>
      <c r="B34" s="227" t="s">
        <v>34</v>
      </c>
      <c r="C34" s="228">
        <f t="shared" si="5"/>
        <v>44719</v>
      </c>
      <c r="D34" s="251">
        <f>D32+7</f>
        <v>44719</v>
      </c>
      <c r="E34" s="111">
        <f t="shared" si="6"/>
        <v>44723</v>
      </c>
      <c r="F34" s="256">
        <f>D34+4</f>
        <v>44723</v>
      </c>
    </row>
    <row r="35" spans="1:6" ht="15" customHeight="1" x14ac:dyDescent="0.25">
      <c r="A35" s="213" t="s">
        <v>23</v>
      </c>
      <c r="B35" s="214">
        <f>B33+1</f>
        <v>655</v>
      </c>
      <c r="C35" s="215">
        <f t="shared" si="5"/>
        <v>44721</v>
      </c>
      <c r="D35" s="216">
        <f t="shared" ref="D35:D41" si="7">D33+7</f>
        <v>44721</v>
      </c>
      <c r="E35" s="217">
        <f t="shared" si="6"/>
        <v>44724</v>
      </c>
      <c r="F35" s="216">
        <f>D35+3</f>
        <v>44724</v>
      </c>
    </row>
    <row r="36" spans="1:6" ht="15" customHeight="1" x14ac:dyDescent="0.25">
      <c r="A36" s="252" t="s">
        <v>29</v>
      </c>
      <c r="B36" s="227">
        <v>200</v>
      </c>
      <c r="C36" s="228">
        <f t="shared" si="5"/>
        <v>44726</v>
      </c>
      <c r="D36" s="251">
        <f t="shared" si="7"/>
        <v>44726</v>
      </c>
      <c r="E36" s="111">
        <f t="shared" si="6"/>
        <v>44730</v>
      </c>
      <c r="F36" s="256">
        <f>D36+4</f>
        <v>44730</v>
      </c>
    </row>
    <row r="37" spans="1:6" ht="15" customHeight="1" x14ac:dyDescent="0.25">
      <c r="A37" s="213" t="s">
        <v>23</v>
      </c>
      <c r="B37" s="214">
        <f t="shared" ref="B37:B41" si="8">B35+1</f>
        <v>656</v>
      </c>
      <c r="C37" s="215">
        <f t="shared" si="5"/>
        <v>44728</v>
      </c>
      <c r="D37" s="216">
        <f t="shared" si="7"/>
        <v>44728</v>
      </c>
      <c r="E37" s="217">
        <f t="shared" si="6"/>
        <v>44731</v>
      </c>
      <c r="F37" s="216">
        <f>D37+3</f>
        <v>44731</v>
      </c>
    </row>
    <row r="38" spans="1:6" ht="15" customHeight="1" x14ac:dyDescent="0.25">
      <c r="A38" s="252" t="s">
        <v>22</v>
      </c>
      <c r="B38" s="227">
        <v>494</v>
      </c>
      <c r="C38" s="221">
        <f t="shared" si="5"/>
        <v>44733</v>
      </c>
      <c r="D38" s="222">
        <f t="shared" si="7"/>
        <v>44733</v>
      </c>
      <c r="E38" s="111">
        <f t="shared" si="6"/>
        <v>44737</v>
      </c>
      <c r="F38" s="256">
        <f>D38+4</f>
        <v>44737</v>
      </c>
    </row>
    <row r="39" spans="1:6" ht="15" customHeight="1" x14ac:dyDescent="0.25">
      <c r="A39" s="213" t="s">
        <v>29</v>
      </c>
      <c r="B39" s="214">
        <v>201</v>
      </c>
      <c r="C39" s="215">
        <f t="shared" si="5"/>
        <v>44735</v>
      </c>
      <c r="D39" s="216">
        <f t="shared" si="7"/>
        <v>44735</v>
      </c>
      <c r="E39" s="217">
        <f t="shared" si="6"/>
        <v>44738</v>
      </c>
      <c r="F39" s="216">
        <f>D39+3</f>
        <v>44738</v>
      </c>
    </row>
    <row r="40" spans="1:6" ht="15" customHeight="1" x14ac:dyDescent="0.25">
      <c r="A40" s="252" t="s">
        <v>23</v>
      </c>
      <c r="B40" s="227">
        <v>656</v>
      </c>
      <c r="C40" s="221">
        <f t="shared" si="5"/>
        <v>44740</v>
      </c>
      <c r="D40" s="222">
        <f t="shared" si="7"/>
        <v>44740</v>
      </c>
      <c r="E40" s="111">
        <f t="shared" si="6"/>
        <v>44744</v>
      </c>
      <c r="F40" s="256">
        <f>D40+4</f>
        <v>44744</v>
      </c>
    </row>
    <row r="41" spans="1:6" ht="15" customHeight="1" x14ac:dyDescent="0.25">
      <c r="A41" s="213" t="s">
        <v>29</v>
      </c>
      <c r="B41" s="214">
        <f t="shared" si="8"/>
        <v>202</v>
      </c>
      <c r="C41" s="215">
        <f t="shared" ref="C41" si="9">D41</f>
        <v>44742</v>
      </c>
      <c r="D41" s="216">
        <f t="shared" si="7"/>
        <v>44742</v>
      </c>
      <c r="E41" s="217">
        <f t="shared" ref="E41" si="10">F41</f>
        <v>44745</v>
      </c>
      <c r="F41" s="216">
        <f>D41+3</f>
        <v>44745</v>
      </c>
    </row>
    <row r="42" spans="1:6" ht="15" customHeight="1" x14ac:dyDescent="0.25">
      <c r="A42" s="309" t="s">
        <v>17</v>
      </c>
      <c r="B42" s="309"/>
      <c r="C42" s="309"/>
      <c r="D42" s="309"/>
      <c r="E42" s="309"/>
      <c r="F42" s="2"/>
    </row>
    <row r="43" spans="1:6" ht="15" customHeight="1" x14ac:dyDescent="0.25">
      <c r="A43" s="308" t="s">
        <v>14</v>
      </c>
      <c r="B43" s="308"/>
      <c r="C43" s="308"/>
      <c r="D43" s="308"/>
      <c r="E43" s="308"/>
      <c r="F43" s="2"/>
    </row>
    <row r="44" spans="1:6" x14ac:dyDescent="0.25">
      <c r="A44" s="68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310"/>
    </row>
    <row r="47" spans="1:6" ht="18.75" customHeight="1" x14ac:dyDescent="0.25">
      <c r="A47" s="312" t="s">
        <v>0</v>
      </c>
      <c r="B47" s="313"/>
      <c r="C47" s="314" t="s">
        <v>10</v>
      </c>
      <c r="D47" s="315"/>
      <c r="E47" s="11"/>
      <c r="F47" s="311"/>
    </row>
    <row r="48" spans="1:6" ht="15" customHeight="1" x14ac:dyDescent="0.25">
      <c r="A48" s="322" t="s">
        <v>2</v>
      </c>
      <c r="B48" s="322" t="s">
        <v>3</v>
      </c>
      <c r="C48" s="325" t="s">
        <v>4</v>
      </c>
      <c r="D48" s="326"/>
      <c r="E48" s="327" t="s">
        <v>11</v>
      </c>
      <c r="F48" s="328"/>
    </row>
    <row r="49" spans="1:6" ht="15" customHeight="1" thickBot="1" x14ac:dyDescent="0.3">
      <c r="A49" s="323"/>
      <c r="B49" s="32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41" t="s">
        <v>33</v>
      </c>
      <c r="B50" s="42" t="s">
        <v>34</v>
      </c>
      <c r="C50" s="97">
        <f>D50</f>
        <v>44714</v>
      </c>
      <c r="D50" s="43">
        <f>D33</f>
        <v>44714</v>
      </c>
      <c r="E50" s="105">
        <f>F50</f>
        <v>44718</v>
      </c>
      <c r="F50" s="44">
        <f>D50+4</f>
        <v>44718</v>
      </c>
    </row>
    <row r="51" spans="1:6" ht="15" customHeight="1" x14ac:dyDescent="0.25">
      <c r="A51" s="69" t="s">
        <v>22</v>
      </c>
      <c r="B51" s="45">
        <v>493</v>
      </c>
      <c r="C51" s="98">
        <f>D51</f>
        <v>44722</v>
      </c>
      <c r="D51" s="70">
        <f>D50+8</f>
        <v>44722</v>
      </c>
      <c r="E51" s="98">
        <f>F51</f>
        <v>44726</v>
      </c>
      <c r="F51" s="70">
        <f t="shared" ref="F51:F54" si="11">D51+4</f>
        <v>44726</v>
      </c>
    </row>
    <row r="52" spans="1:6" ht="15" customHeight="1" x14ac:dyDescent="0.25">
      <c r="A52" s="41" t="str">
        <f>A37</f>
        <v>Caribe Mariner</v>
      </c>
      <c r="B52" s="71">
        <f>B37</f>
        <v>656</v>
      </c>
      <c r="C52" s="97">
        <f>D52</f>
        <v>44728</v>
      </c>
      <c r="D52" s="73">
        <f>D51+6</f>
        <v>44728</v>
      </c>
      <c r="E52" s="105">
        <f>F52</f>
        <v>44732</v>
      </c>
      <c r="F52" s="44">
        <f t="shared" si="11"/>
        <v>44732</v>
      </c>
    </row>
    <row r="53" spans="1:6" ht="15" customHeight="1" x14ac:dyDescent="0.25">
      <c r="A53" s="69" t="str">
        <f>A39</f>
        <v>Vanquish</v>
      </c>
      <c r="B53" s="45">
        <f>B39</f>
        <v>201</v>
      </c>
      <c r="C53" s="98">
        <f>D53</f>
        <v>44735</v>
      </c>
      <c r="D53" s="70">
        <f t="shared" ref="D53:D54" si="12">D52+7</f>
        <v>44735</v>
      </c>
      <c r="E53" s="98">
        <f>F53</f>
        <v>44739</v>
      </c>
      <c r="F53" s="70">
        <f t="shared" si="11"/>
        <v>44739</v>
      </c>
    </row>
    <row r="54" spans="1:6" ht="12.75" customHeight="1" x14ac:dyDescent="0.25">
      <c r="A54" s="72" t="str">
        <f>A53</f>
        <v>Vanquish</v>
      </c>
      <c r="B54" s="71">
        <f>B53+1</f>
        <v>202</v>
      </c>
      <c r="C54" s="97">
        <f>D54</f>
        <v>44742</v>
      </c>
      <c r="D54" s="188">
        <f t="shared" si="12"/>
        <v>44742</v>
      </c>
      <c r="E54" s="105">
        <f>F54</f>
        <v>44746</v>
      </c>
      <c r="F54" s="44">
        <f t="shared" si="11"/>
        <v>44746</v>
      </c>
    </row>
    <row r="55" spans="1:6" ht="12.75" customHeight="1" x14ac:dyDescent="0.25">
      <c r="A55" s="309" t="s">
        <v>18</v>
      </c>
      <c r="B55" s="309"/>
      <c r="C55" s="309"/>
      <c r="D55" s="309"/>
      <c r="E55" s="309"/>
      <c r="F55" s="2"/>
    </row>
    <row r="56" spans="1:6" ht="12.75" customHeight="1" x14ac:dyDescent="0.25">
      <c r="A56" s="308" t="s">
        <v>14</v>
      </c>
      <c r="B56" s="308"/>
      <c r="C56" s="308"/>
      <c r="D56" s="308"/>
      <c r="E56" s="308"/>
      <c r="F56" s="2"/>
    </row>
    <row r="57" spans="1:6" ht="17.25" customHeight="1" x14ac:dyDescent="0.25">
      <c r="A57" s="68"/>
      <c r="B57" s="269"/>
      <c r="C57" s="269"/>
      <c r="D57" s="269"/>
      <c r="E57" s="269"/>
      <c r="F57" s="2"/>
    </row>
    <row r="58" spans="1:6" ht="26.25" customHeight="1" x14ac:dyDescent="0.25">
      <c r="A58" s="7"/>
      <c r="B58" s="8"/>
      <c r="C58" s="9"/>
      <c r="D58" s="10"/>
      <c r="E58" s="9"/>
      <c r="F58" s="310"/>
    </row>
    <row r="59" spans="1:6" ht="18.75" customHeight="1" x14ac:dyDescent="0.25">
      <c r="A59" s="312" t="s">
        <v>0</v>
      </c>
      <c r="B59" s="313"/>
      <c r="C59" s="314" t="s">
        <v>12</v>
      </c>
      <c r="D59" s="315"/>
      <c r="E59" s="11"/>
      <c r="F59" s="311"/>
    </row>
    <row r="60" spans="1:6" ht="15" customHeight="1" x14ac:dyDescent="0.25">
      <c r="A60" s="316" t="s">
        <v>2</v>
      </c>
      <c r="B60" s="316" t="s">
        <v>3</v>
      </c>
      <c r="C60" s="318" t="s">
        <v>4</v>
      </c>
      <c r="D60" s="319"/>
      <c r="E60" s="320" t="s">
        <v>13</v>
      </c>
      <c r="F60" s="321"/>
    </row>
    <row r="61" spans="1:6" ht="15" customHeight="1" x14ac:dyDescent="0.25">
      <c r="A61" s="317"/>
      <c r="B61" s="317"/>
      <c r="C61" s="149" t="s">
        <v>6</v>
      </c>
      <c r="D61" s="149" t="s">
        <v>7</v>
      </c>
      <c r="E61" s="149" t="s">
        <v>6</v>
      </c>
      <c r="F61" s="149" t="s">
        <v>7</v>
      </c>
    </row>
    <row r="62" spans="1:6" ht="15" customHeight="1" x14ac:dyDescent="0.25">
      <c r="A62" s="175" t="str">
        <f>A32</f>
        <v>Vanquish</v>
      </c>
      <c r="B62" s="176">
        <f>B32</f>
        <v>199</v>
      </c>
      <c r="C62" s="177">
        <f>D62</f>
        <v>44712</v>
      </c>
      <c r="D62" s="178">
        <f>D32</f>
        <v>44712</v>
      </c>
      <c r="E62" s="177">
        <f>F62</f>
        <v>44715</v>
      </c>
      <c r="F62" s="178">
        <f>D62+3</f>
        <v>44715</v>
      </c>
    </row>
    <row r="63" spans="1:6" ht="15" customHeight="1" x14ac:dyDescent="0.25">
      <c r="A63" s="157" t="s">
        <v>26</v>
      </c>
      <c r="B63" s="158">
        <v>666</v>
      </c>
      <c r="C63" s="159">
        <f t="shared" ref="C63:C66" si="13">D63</f>
        <v>44718</v>
      </c>
      <c r="D63" s="160">
        <f>D34-1</f>
        <v>44718</v>
      </c>
      <c r="E63" s="159">
        <f t="shared" ref="E63:E66" si="14">F63</f>
        <v>44721</v>
      </c>
      <c r="F63" s="161">
        <f t="shared" ref="F63:F66" si="15">D63+3</f>
        <v>44721</v>
      </c>
    </row>
    <row r="64" spans="1:6" ht="15" customHeight="1" x14ac:dyDescent="0.25">
      <c r="A64" s="175" t="str">
        <f>A36</f>
        <v>Vanquish</v>
      </c>
      <c r="B64" s="176">
        <v>200</v>
      </c>
      <c r="C64" s="177">
        <f t="shared" si="13"/>
        <v>44726</v>
      </c>
      <c r="D64" s="218">
        <f>D36</f>
        <v>44726</v>
      </c>
      <c r="E64" s="177">
        <f t="shared" si="14"/>
        <v>44729</v>
      </c>
      <c r="F64" s="178">
        <f t="shared" si="15"/>
        <v>44729</v>
      </c>
    </row>
    <row r="65" spans="1:7" ht="15" customHeight="1" x14ac:dyDescent="0.25">
      <c r="A65" s="162" t="str">
        <f>A38</f>
        <v>Jan Caribe</v>
      </c>
      <c r="B65" s="163">
        <v>494</v>
      </c>
      <c r="C65" s="159">
        <f t="shared" si="13"/>
        <v>44733</v>
      </c>
      <c r="D65" s="160">
        <f>D38</f>
        <v>44733</v>
      </c>
      <c r="E65" s="159">
        <f t="shared" si="14"/>
        <v>44736</v>
      </c>
      <c r="F65" s="161">
        <f t="shared" si="15"/>
        <v>44736</v>
      </c>
    </row>
    <row r="66" spans="1:7" ht="15" customHeight="1" x14ac:dyDescent="0.25">
      <c r="A66" s="175" t="str">
        <f>A40</f>
        <v>Caribe Mariner</v>
      </c>
      <c r="B66" s="176">
        <v>656</v>
      </c>
      <c r="C66" s="177">
        <f t="shared" si="13"/>
        <v>44740</v>
      </c>
      <c r="D66" s="218">
        <f>D40</f>
        <v>44740</v>
      </c>
      <c r="E66" s="177">
        <f t="shared" si="14"/>
        <v>44743</v>
      </c>
      <c r="F66" s="178">
        <f t="shared" si="15"/>
        <v>44743</v>
      </c>
    </row>
    <row r="67" spans="1:7" ht="15" customHeight="1" x14ac:dyDescent="0.25">
      <c r="A67" s="25" t="s">
        <v>19</v>
      </c>
      <c r="B67" s="25"/>
      <c r="C67" s="25"/>
      <c r="D67" s="24"/>
      <c r="E67" s="24"/>
      <c r="F67" s="24"/>
      <c r="G67" s="26"/>
    </row>
    <row r="68" spans="1:7" x14ac:dyDescent="0.25">
      <c r="A68" s="308" t="s">
        <v>14</v>
      </c>
      <c r="B68" s="308"/>
      <c r="C68" s="308"/>
      <c r="D68" s="308"/>
      <c r="E68" s="308"/>
      <c r="F68" s="27"/>
    </row>
    <row r="69" spans="1:7" ht="12.75" customHeight="1" x14ac:dyDescent="0.25">
      <c r="A69" s="12"/>
      <c r="B69" s="21"/>
      <c r="C69" s="13"/>
      <c r="D69" s="22"/>
      <c r="E69" s="13"/>
      <c r="F69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workbookViewId="0">
      <selection activeCell="B41" sqref="B4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44682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661</v>
      </c>
      <c r="C10" s="90">
        <f t="shared" ref="C10:C19" si="0">D10</f>
        <v>44683</v>
      </c>
      <c r="D10" s="57">
        <v>44683</v>
      </c>
      <c r="E10" s="112">
        <f>F10</f>
        <v>44685</v>
      </c>
      <c r="F10" s="56">
        <f>D10+2</f>
        <v>44685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572</v>
      </c>
      <c r="C11" s="148">
        <f t="shared" si="0"/>
        <v>44686</v>
      </c>
      <c r="D11" s="94">
        <f>D10+3</f>
        <v>44686</v>
      </c>
      <c r="E11" s="108">
        <f t="shared" ref="E11:E19" si="1">F11</f>
        <v>44688</v>
      </c>
      <c r="F11" s="95">
        <f t="shared" ref="F11:F19" si="2">D11+2</f>
        <v>44688</v>
      </c>
      <c r="I11" s="28"/>
      <c r="J11" s="29"/>
      <c r="K11" s="30"/>
    </row>
    <row r="12" spans="1:11" ht="15" customHeight="1" x14ac:dyDescent="0.25">
      <c r="A12" s="55" t="s">
        <v>26</v>
      </c>
      <c r="B12" s="147">
        <f t="shared" ref="B12:B19" si="3">B10+1</f>
        <v>662</v>
      </c>
      <c r="C12" s="165">
        <f t="shared" si="0"/>
        <v>44690</v>
      </c>
      <c r="D12" s="56">
        <f>D10+7</f>
        <v>44690</v>
      </c>
      <c r="E12" s="109">
        <f t="shared" si="1"/>
        <v>44692</v>
      </c>
      <c r="F12" s="56">
        <f t="shared" si="2"/>
        <v>44692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573</v>
      </c>
      <c r="C13" s="91">
        <f t="shared" si="0"/>
        <v>44693</v>
      </c>
      <c r="D13" s="95">
        <f t="shared" ref="D13:D19" si="4">D11+7</f>
        <v>44693</v>
      </c>
      <c r="E13" s="104">
        <f t="shared" si="1"/>
        <v>44695</v>
      </c>
      <c r="F13" s="95">
        <f t="shared" si="2"/>
        <v>44695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 t="shared" si="3"/>
        <v>663</v>
      </c>
      <c r="C14" s="90">
        <f t="shared" si="0"/>
        <v>44697</v>
      </c>
      <c r="D14" s="56">
        <f>D12+7</f>
        <v>44697</v>
      </c>
      <c r="E14" s="109">
        <f t="shared" si="1"/>
        <v>44699</v>
      </c>
      <c r="F14" s="56">
        <f t="shared" si="2"/>
        <v>44699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574</v>
      </c>
      <c r="C15" s="91">
        <f t="shared" si="0"/>
        <v>44700</v>
      </c>
      <c r="D15" s="95">
        <f t="shared" si="4"/>
        <v>44700</v>
      </c>
      <c r="E15" s="104">
        <f t="shared" si="1"/>
        <v>44702</v>
      </c>
      <c r="F15" s="95">
        <f t="shared" si="2"/>
        <v>44702</v>
      </c>
      <c r="I15" s="31"/>
      <c r="J15" s="29"/>
      <c r="K15" s="30"/>
    </row>
    <row r="16" spans="1:11" ht="15" customHeight="1" x14ac:dyDescent="0.25">
      <c r="A16" s="55" t="s">
        <v>26</v>
      </c>
      <c r="B16" s="147">
        <f t="shared" si="3"/>
        <v>664</v>
      </c>
      <c r="C16" s="90">
        <f t="shared" si="0"/>
        <v>44704</v>
      </c>
      <c r="D16" s="56">
        <f>D14+7</f>
        <v>44704</v>
      </c>
      <c r="E16" s="109">
        <f t="shared" si="1"/>
        <v>44706</v>
      </c>
      <c r="F16" s="56">
        <f t="shared" si="2"/>
        <v>44706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575</v>
      </c>
      <c r="C17" s="91">
        <f t="shared" si="0"/>
        <v>44707</v>
      </c>
      <c r="D17" s="95">
        <f t="shared" si="4"/>
        <v>44707</v>
      </c>
      <c r="E17" s="108">
        <f t="shared" si="1"/>
        <v>44709</v>
      </c>
      <c r="F17" s="95">
        <f t="shared" si="2"/>
        <v>44709</v>
      </c>
      <c r="I17" s="31"/>
      <c r="J17" s="29"/>
      <c r="K17" s="30"/>
    </row>
    <row r="18" spans="1:11" ht="15" customHeight="1" x14ac:dyDescent="0.25">
      <c r="A18" s="55" t="s">
        <v>38</v>
      </c>
      <c r="B18" s="147">
        <f t="shared" si="3"/>
        <v>665</v>
      </c>
      <c r="C18" s="90">
        <f t="shared" si="0"/>
        <v>44712</v>
      </c>
      <c r="D18" s="56">
        <f>D16+8</f>
        <v>44712</v>
      </c>
      <c r="E18" s="109">
        <f t="shared" si="1"/>
        <v>44714</v>
      </c>
      <c r="F18" s="56">
        <f t="shared" si="2"/>
        <v>44714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576</v>
      </c>
      <c r="C19" s="91">
        <f t="shared" si="0"/>
        <v>44714</v>
      </c>
      <c r="D19" s="95">
        <f t="shared" si="4"/>
        <v>44714</v>
      </c>
      <c r="E19" s="104">
        <f t="shared" si="1"/>
        <v>44716</v>
      </c>
      <c r="F19" s="95">
        <f t="shared" si="2"/>
        <v>44716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67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68" t="s">
        <v>7</v>
      </c>
      <c r="E31" s="225" t="s">
        <v>6</v>
      </c>
      <c r="F31" s="225" t="s">
        <v>7</v>
      </c>
    </row>
    <row r="32" spans="1:11" ht="15" customHeight="1" x14ac:dyDescent="0.25">
      <c r="A32" s="252" t="s">
        <v>29</v>
      </c>
      <c r="B32" s="253">
        <v>197</v>
      </c>
      <c r="C32" s="254">
        <f t="shared" ref="C32:C40" si="5">D32</f>
        <v>44686</v>
      </c>
      <c r="D32" s="257">
        <f>D10+3</f>
        <v>44686</v>
      </c>
      <c r="E32" s="105">
        <f t="shared" ref="E32:E40" si="6">F32</f>
        <v>44690</v>
      </c>
      <c r="F32" s="256">
        <f>D32+4</f>
        <v>44690</v>
      </c>
    </row>
    <row r="33" spans="1:6" ht="15" customHeight="1" x14ac:dyDescent="0.25">
      <c r="A33" s="213" t="s">
        <v>23</v>
      </c>
      <c r="B33" s="214">
        <v>651</v>
      </c>
      <c r="C33" s="215">
        <f t="shared" si="5"/>
        <v>44693</v>
      </c>
      <c r="D33" s="216">
        <f>D32+7</f>
        <v>44693</v>
      </c>
      <c r="E33" s="217">
        <f t="shared" si="6"/>
        <v>44696</v>
      </c>
      <c r="F33" s="216">
        <f>D33+3</f>
        <v>44696</v>
      </c>
    </row>
    <row r="34" spans="1:6" ht="15" customHeight="1" x14ac:dyDescent="0.25">
      <c r="A34" s="252" t="s">
        <v>29</v>
      </c>
      <c r="B34" s="227">
        <f t="shared" ref="B34:B39" si="7">B32+1</f>
        <v>198</v>
      </c>
      <c r="C34" s="228">
        <f t="shared" si="5"/>
        <v>44698</v>
      </c>
      <c r="D34" s="251">
        <f>D33+5</f>
        <v>44698</v>
      </c>
      <c r="E34" s="111">
        <f t="shared" si="6"/>
        <v>44702</v>
      </c>
      <c r="F34" s="256">
        <f>D34+4</f>
        <v>44702</v>
      </c>
    </row>
    <row r="35" spans="1:6" ht="15" customHeight="1" x14ac:dyDescent="0.25">
      <c r="A35" s="213" t="s">
        <v>23</v>
      </c>
      <c r="B35" s="214">
        <f>B33+1</f>
        <v>652</v>
      </c>
      <c r="C35" s="215">
        <f t="shared" si="5"/>
        <v>44700</v>
      </c>
      <c r="D35" s="216">
        <f t="shared" ref="D35:D40" si="8">D33+7</f>
        <v>44700</v>
      </c>
      <c r="E35" s="217">
        <f t="shared" si="6"/>
        <v>44703</v>
      </c>
      <c r="F35" s="216">
        <f>D35+3</f>
        <v>44703</v>
      </c>
    </row>
    <row r="36" spans="1:6" ht="15" customHeight="1" x14ac:dyDescent="0.25">
      <c r="A36" s="252" t="s">
        <v>22</v>
      </c>
      <c r="B36" s="227">
        <v>491</v>
      </c>
      <c r="C36" s="228">
        <f t="shared" si="5"/>
        <v>44705</v>
      </c>
      <c r="D36" s="251">
        <f t="shared" si="8"/>
        <v>44705</v>
      </c>
      <c r="E36" s="111">
        <f t="shared" si="6"/>
        <v>44709</v>
      </c>
      <c r="F36" s="256">
        <f>D36+4</f>
        <v>44709</v>
      </c>
    </row>
    <row r="37" spans="1:6" ht="15" customHeight="1" x14ac:dyDescent="0.25">
      <c r="A37" s="213" t="s">
        <v>23</v>
      </c>
      <c r="B37" s="214">
        <f t="shared" si="7"/>
        <v>653</v>
      </c>
      <c r="C37" s="215">
        <f t="shared" si="5"/>
        <v>44707</v>
      </c>
      <c r="D37" s="216">
        <f t="shared" si="8"/>
        <v>44707</v>
      </c>
      <c r="E37" s="217">
        <f t="shared" si="6"/>
        <v>44710</v>
      </c>
      <c r="F37" s="216">
        <f>D37+3</f>
        <v>44710</v>
      </c>
    </row>
    <row r="38" spans="1:6" ht="15" customHeight="1" x14ac:dyDescent="0.25">
      <c r="A38" s="271" t="s">
        <v>29</v>
      </c>
      <c r="B38" s="272">
        <v>199</v>
      </c>
      <c r="C38" s="273">
        <f t="shared" si="5"/>
        <v>44712</v>
      </c>
      <c r="D38" s="274">
        <f t="shared" si="8"/>
        <v>44712</v>
      </c>
      <c r="E38" s="275">
        <f t="shared" si="6"/>
        <v>44716</v>
      </c>
      <c r="F38" s="276">
        <f>D38+4</f>
        <v>44716</v>
      </c>
    </row>
    <row r="39" spans="1:6" ht="15" customHeight="1" x14ac:dyDescent="0.25">
      <c r="A39" s="213" t="s">
        <v>23</v>
      </c>
      <c r="B39" s="214">
        <f t="shared" si="7"/>
        <v>654</v>
      </c>
      <c r="C39" s="215">
        <f t="shared" si="5"/>
        <v>44714</v>
      </c>
      <c r="D39" s="216">
        <f t="shared" si="8"/>
        <v>44714</v>
      </c>
      <c r="E39" s="217">
        <f t="shared" si="6"/>
        <v>44717</v>
      </c>
      <c r="F39" s="216">
        <f>D39+3</f>
        <v>44717</v>
      </c>
    </row>
    <row r="40" spans="1:6" ht="15" customHeight="1" x14ac:dyDescent="0.25">
      <c r="A40" s="252" t="s">
        <v>22</v>
      </c>
      <c r="B40" s="227">
        <v>492</v>
      </c>
      <c r="C40" s="221">
        <f t="shared" si="5"/>
        <v>44719</v>
      </c>
      <c r="D40" s="222">
        <f t="shared" si="8"/>
        <v>44719</v>
      </c>
      <c r="E40" s="111">
        <f t="shared" si="6"/>
        <v>44723</v>
      </c>
      <c r="F40" s="256">
        <f>D40+4</f>
        <v>44723</v>
      </c>
    </row>
    <row r="41" spans="1:6" ht="15" customHeight="1" x14ac:dyDescent="0.25">
      <c r="A41" s="134"/>
      <c r="B41" s="135"/>
      <c r="C41" s="136"/>
      <c r="D41" s="137"/>
      <c r="E41" s="136"/>
      <c r="F41" s="137"/>
    </row>
    <row r="42" spans="1:6" ht="15" customHeight="1" x14ac:dyDescent="0.25">
      <c r="A42" s="309" t="s">
        <v>17</v>
      </c>
      <c r="B42" s="309"/>
      <c r="C42" s="309"/>
      <c r="D42" s="309"/>
      <c r="E42" s="309"/>
      <c r="F42" s="2"/>
    </row>
    <row r="43" spans="1:6" ht="15" customHeight="1" x14ac:dyDescent="0.25">
      <c r="A43" s="308" t="s">
        <v>14</v>
      </c>
      <c r="B43" s="308"/>
      <c r="C43" s="308"/>
      <c r="D43" s="308"/>
      <c r="E43" s="308"/>
      <c r="F43" s="2"/>
    </row>
    <row r="44" spans="1:6" x14ac:dyDescent="0.25">
      <c r="A44" s="68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310"/>
    </row>
    <row r="47" spans="1:6" ht="18.75" customHeight="1" x14ac:dyDescent="0.25">
      <c r="A47" s="312" t="s">
        <v>0</v>
      </c>
      <c r="B47" s="313"/>
      <c r="C47" s="314" t="s">
        <v>10</v>
      </c>
      <c r="D47" s="315"/>
      <c r="E47" s="11"/>
      <c r="F47" s="311"/>
    </row>
    <row r="48" spans="1:6" ht="15" customHeight="1" x14ac:dyDescent="0.25">
      <c r="A48" s="322" t="s">
        <v>2</v>
      </c>
      <c r="B48" s="322" t="s">
        <v>3</v>
      </c>
      <c r="C48" s="325" t="s">
        <v>4</v>
      </c>
      <c r="D48" s="326"/>
      <c r="E48" s="327" t="s">
        <v>11</v>
      </c>
      <c r="F48" s="328"/>
    </row>
    <row r="49" spans="1:6" ht="15" customHeight="1" thickBot="1" x14ac:dyDescent="0.3">
      <c r="A49" s="323"/>
      <c r="B49" s="32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41" t="str">
        <f>A33</f>
        <v>Caribe Mariner</v>
      </c>
      <c r="B50" s="42">
        <v>650</v>
      </c>
      <c r="C50" s="97">
        <f>D50</f>
        <v>44687</v>
      </c>
      <c r="D50" s="43">
        <v>44687</v>
      </c>
      <c r="E50" s="105">
        <f>F50</f>
        <v>44690</v>
      </c>
      <c r="F50" s="44">
        <f>D50+3</f>
        <v>44690</v>
      </c>
    </row>
    <row r="51" spans="1:6" ht="15" customHeight="1" x14ac:dyDescent="0.25">
      <c r="A51" s="69" t="s">
        <v>22</v>
      </c>
      <c r="B51" s="45">
        <v>490</v>
      </c>
      <c r="C51" s="98">
        <f>D51</f>
        <v>44694</v>
      </c>
      <c r="D51" s="70">
        <f>D50+7</f>
        <v>44694</v>
      </c>
      <c r="E51" s="98">
        <f>F51</f>
        <v>44697</v>
      </c>
      <c r="F51" s="70">
        <f>D51+3</f>
        <v>44697</v>
      </c>
    </row>
    <row r="52" spans="1:6" ht="15" customHeight="1" x14ac:dyDescent="0.25">
      <c r="A52" s="41" t="s">
        <v>23</v>
      </c>
      <c r="B52" s="71">
        <v>652</v>
      </c>
      <c r="C52" s="97">
        <f>D52</f>
        <v>44700</v>
      </c>
      <c r="D52" s="73">
        <f>D51+6</f>
        <v>44700</v>
      </c>
      <c r="E52" s="105">
        <f>F52</f>
        <v>44704</v>
      </c>
      <c r="F52" s="44">
        <f>D52+4</f>
        <v>44704</v>
      </c>
    </row>
    <row r="53" spans="1:6" ht="15" customHeight="1" x14ac:dyDescent="0.25">
      <c r="A53" s="69" t="s">
        <v>23</v>
      </c>
      <c r="B53" s="45">
        <v>653</v>
      </c>
      <c r="C53" s="98">
        <f>D53</f>
        <v>44707</v>
      </c>
      <c r="D53" s="70">
        <f t="shared" ref="D53:D54" si="9">D52+7</f>
        <v>44707</v>
      </c>
      <c r="E53" s="98">
        <f>F53</f>
        <v>44711</v>
      </c>
      <c r="F53" s="70">
        <f>D53+4</f>
        <v>44711</v>
      </c>
    </row>
    <row r="54" spans="1:6" ht="12.75" customHeight="1" x14ac:dyDescent="0.25">
      <c r="A54" s="72" t="s">
        <v>23</v>
      </c>
      <c r="B54" s="71">
        <v>654</v>
      </c>
      <c r="C54" s="97">
        <f>D54</f>
        <v>44714</v>
      </c>
      <c r="D54" s="188">
        <f t="shared" si="9"/>
        <v>44714</v>
      </c>
      <c r="E54" s="105">
        <f>F54</f>
        <v>44718</v>
      </c>
      <c r="F54" s="44">
        <f>D54+4</f>
        <v>44718</v>
      </c>
    </row>
    <row r="55" spans="1:6" ht="12.75" customHeight="1" x14ac:dyDescent="0.25">
      <c r="A55" s="309" t="s">
        <v>18</v>
      </c>
      <c r="B55" s="309"/>
      <c r="C55" s="309"/>
      <c r="D55" s="309"/>
      <c r="E55" s="309"/>
      <c r="F55" s="2"/>
    </row>
    <row r="56" spans="1:6" ht="12.75" customHeight="1" x14ac:dyDescent="0.25">
      <c r="A56" s="308" t="s">
        <v>14</v>
      </c>
      <c r="B56" s="308"/>
      <c r="C56" s="308"/>
      <c r="D56" s="308"/>
      <c r="E56" s="308"/>
      <c r="F56" s="2"/>
    </row>
    <row r="57" spans="1:6" ht="17.25" customHeight="1" x14ac:dyDescent="0.25">
      <c r="A57" s="68"/>
      <c r="B57" s="267"/>
      <c r="C57" s="267"/>
      <c r="D57" s="267"/>
      <c r="E57" s="267"/>
      <c r="F57" s="2"/>
    </row>
    <row r="58" spans="1:6" ht="26.25" customHeight="1" x14ac:dyDescent="0.25">
      <c r="A58" s="7"/>
      <c r="B58" s="8"/>
      <c r="C58" s="9"/>
      <c r="D58" s="10"/>
      <c r="E58" s="9"/>
      <c r="F58" s="310"/>
    </row>
    <row r="59" spans="1:6" ht="18.75" customHeight="1" x14ac:dyDescent="0.25">
      <c r="A59" s="312" t="s">
        <v>0</v>
      </c>
      <c r="B59" s="313"/>
      <c r="C59" s="314" t="s">
        <v>12</v>
      </c>
      <c r="D59" s="315"/>
      <c r="E59" s="11"/>
      <c r="F59" s="311"/>
    </row>
    <row r="60" spans="1:6" ht="15" customHeight="1" x14ac:dyDescent="0.25">
      <c r="A60" s="316" t="s">
        <v>2</v>
      </c>
      <c r="B60" s="316" t="s">
        <v>3</v>
      </c>
      <c r="C60" s="318" t="s">
        <v>4</v>
      </c>
      <c r="D60" s="319"/>
      <c r="E60" s="320" t="s">
        <v>13</v>
      </c>
      <c r="F60" s="321"/>
    </row>
    <row r="61" spans="1:6" ht="15" customHeight="1" x14ac:dyDescent="0.25">
      <c r="A61" s="317"/>
      <c r="B61" s="317"/>
      <c r="C61" s="149" t="s">
        <v>6</v>
      </c>
      <c r="D61" s="149" t="s">
        <v>7</v>
      </c>
      <c r="E61" s="149" t="s">
        <v>6</v>
      </c>
      <c r="F61" s="149" t="s">
        <v>7</v>
      </c>
    </row>
    <row r="62" spans="1:6" ht="15" customHeight="1" x14ac:dyDescent="0.25">
      <c r="A62" s="175" t="str">
        <f>A10</f>
        <v>Caribe Navigator</v>
      </c>
      <c r="B62" s="176">
        <f>B10</f>
        <v>661</v>
      </c>
      <c r="C62" s="177">
        <f>D62</f>
        <v>44683</v>
      </c>
      <c r="D62" s="178">
        <f>D10</f>
        <v>44683</v>
      </c>
      <c r="E62" s="177">
        <f>F62</f>
        <v>44687</v>
      </c>
      <c r="F62" s="178">
        <f>D62+4</f>
        <v>44687</v>
      </c>
    </row>
    <row r="63" spans="1:6" ht="15" customHeight="1" x14ac:dyDescent="0.25">
      <c r="A63" s="157" t="str">
        <f>A12</f>
        <v>Caribe Navigator</v>
      </c>
      <c r="B63" s="158">
        <f>B12</f>
        <v>662</v>
      </c>
      <c r="C63" s="159">
        <f t="shared" ref="C63:C66" si="10">D63</f>
        <v>44690</v>
      </c>
      <c r="D63" s="160">
        <f>D12</f>
        <v>44690</v>
      </c>
      <c r="E63" s="159">
        <f t="shared" ref="E63:E66" si="11">F63</f>
        <v>44694</v>
      </c>
      <c r="F63" s="161">
        <f>D63+4</f>
        <v>44694</v>
      </c>
    </row>
    <row r="64" spans="1:6" ht="15" customHeight="1" x14ac:dyDescent="0.25">
      <c r="A64" s="175" t="str">
        <f>A36</f>
        <v>Jan Caribe</v>
      </c>
      <c r="B64" s="176">
        <v>198</v>
      </c>
      <c r="C64" s="177">
        <f t="shared" si="10"/>
        <v>44698</v>
      </c>
      <c r="D64" s="218">
        <f>D63+8</f>
        <v>44698</v>
      </c>
      <c r="E64" s="177">
        <f t="shared" si="11"/>
        <v>44701</v>
      </c>
      <c r="F64" s="178">
        <f>D64+3</f>
        <v>44701</v>
      </c>
    </row>
    <row r="65" spans="1:7" ht="15" customHeight="1" x14ac:dyDescent="0.25">
      <c r="A65" s="162" t="s">
        <v>22</v>
      </c>
      <c r="B65" s="163">
        <v>491</v>
      </c>
      <c r="C65" s="159">
        <f t="shared" si="10"/>
        <v>44705</v>
      </c>
      <c r="D65" s="160">
        <f>D64+7</f>
        <v>44705</v>
      </c>
      <c r="E65" s="159">
        <f t="shared" si="11"/>
        <v>44708</v>
      </c>
      <c r="F65" s="161">
        <f t="shared" ref="F65:F66" si="12">D65+3</f>
        <v>44708</v>
      </c>
    </row>
    <row r="66" spans="1:7" ht="15" customHeight="1" x14ac:dyDescent="0.25">
      <c r="A66" s="55" t="s">
        <v>38</v>
      </c>
      <c r="B66" s="176">
        <v>199</v>
      </c>
      <c r="C66" s="177">
        <f t="shared" si="10"/>
        <v>44712</v>
      </c>
      <c r="D66" s="218">
        <f>D65+7</f>
        <v>44712</v>
      </c>
      <c r="E66" s="177">
        <f t="shared" si="11"/>
        <v>44715</v>
      </c>
      <c r="F66" s="178">
        <f t="shared" si="12"/>
        <v>44715</v>
      </c>
    </row>
    <row r="67" spans="1:7" ht="15" customHeight="1" x14ac:dyDescent="0.25">
      <c r="A67" s="25" t="s">
        <v>19</v>
      </c>
      <c r="B67" s="25"/>
      <c r="C67" s="25"/>
      <c r="D67" s="24"/>
      <c r="E67" s="24"/>
      <c r="F67" s="24"/>
      <c r="G67" s="26"/>
    </row>
    <row r="68" spans="1:7" x14ac:dyDescent="0.25">
      <c r="A68" s="308" t="s">
        <v>14</v>
      </c>
      <c r="B68" s="308"/>
      <c r="C68" s="308"/>
      <c r="D68" s="308"/>
      <c r="E68" s="308"/>
      <c r="F68" s="27"/>
    </row>
    <row r="69" spans="1:7" ht="12.75" customHeight="1" x14ac:dyDescent="0.25">
      <c r="A69" s="12"/>
      <c r="B69" s="21"/>
      <c r="C69" s="13"/>
      <c r="D69" s="22"/>
      <c r="E69" s="13"/>
      <c r="F69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3.5703125" style="34" customWidth="1"/>
    <col min="4" max="4" width="12.140625" style="34" customWidth="1"/>
    <col min="5" max="5" width="13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342">
        <v>44652</v>
      </c>
      <c r="B1" s="342"/>
      <c r="C1" s="342"/>
      <c r="D1" s="342"/>
      <c r="E1" s="342"/>
      <c r="F1" s="342"/>
    </row>
    <row r="2" spans="1:11" ht="15" customHeight="1" x14ac:dyDescent="0.25">
      <c r="C2" s="35" t="s">
        <v>21</v>
      </c>
      <c r="D2" s="36">
        <f ca="1">NOW()</f>
        <v>44901.566574652781</v>
      </c>
      <c r="E2" s="23"/>
      <c r="F2" s="23"/>
    </row>
    <row r="3" spans="1:11" ht="90" customHeight="1" x14ac:dyDescent="0.25">
      <c r="A3" s="33"/>
      <c r="B3" s="33"/>
      <c r="C3" s="33"/>
      <c r="D3" s="16" t="s">
        <v>15</v>
      </c>
      <c r="F3" s="16" t="s">
        <v>16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343"/>
      <c r="B5" s="343"/>
      <c r="C5" s="343"/>
      <c r="D5" s="343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310"/>
    </row>
    <row r="7" spans="1:11" ht="18.75" customHeight="1" x14ac:dyDescent="0.25">
      <c r="A7" s="312" t="s">
        <v>0</v>
      </c>
      <c r="B7" s="313"/>
      <c r="C7" s="314" t="s">
        <v>1</v>
      </c>
      <c r="D7" s="315"/>
      <c r="E7" s="11"/>
      <c r="F7" s="311"/>
    </row>
    <row r="8" spans="1:11" ht="15" customHeight="1" x14ac:dyDescent="0.25">
      <c r="A8" s="336" t="s">
        <v>2</v>
      </c>
      <c r="B8" s="336" t="s">
        <v>3</v>
      </c>
      <c r="C8" s="338" t="s">
        <v>4</v>
      </c>
      <c r="D8" s="339"/>
      <c r="E8" s="340" t="s">
        <v>5</v>
      </c>
      <c r="F8" s="341"/>
    </row>
    <row r="9" spans="1:11" ht="15" customHeight="1" thickBot="1" x14ac:dyDescent="0.3">
      <c r="A9" s="337"/>
      <c r="B9" s="337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55" t="s">
        <v>26</v>
      </c>
      <c r="B10" s="75">
        <v>656</v>
      </c>
      <c r="C10" s="90">
        <f t="shared" ref="C10:C19" si="0">D10</f>
        <v>44648</v>
      </c>
      <c r="D10" s="57">
        <v>44648</v>
      </c>
      <c r="E10" s="112">
        <f>F10</f>
        <v>44650</v>
      </c>
      <c r="F10" s="56">
        <f>D10+2</f>
        <v>44650</v>
      </c>
      <c r="I10" s="28"/>
      <c r="J10" s="29"/>
      <c r="K10" s="30"/>
    </row>
    <row r="11" spans="1:11" ht="15" customHeight="1" x14ac:dyDescent="0.25">
      <c r="A11" s="92" t="s">
        <v>25</v>
      </c>
      <c r="B11" s="93">
        <v>567</v>
      </c>
      <c r="C11" s="148">
        <f t="shared" si="0"/>
        <v>44651</v>
      </c>
      <c r="D11" s="94">
        <f>D10+3</f>
        <v>44651</v>
      </c>
      <c r="E11" s="108">
        <f t="shared" ref="E11:E19" si="1">F11</f>
        <v>44653</v>
      </c>
      <c r="F11" s="95">
        <f t="shared" ref="F11:F19" si="2">D11+2</f>
        <v>44653</v>
      </c>
      <c r="I11" s="28"/>
      <c r="J11" s="29"/>
      <c r="K11" s="30"/>
    </row>
    <row r="12" spans="1:11" ht="15" customHeight="1" x14ac:dyDescent="0.25">
      <c r="A12" s="55" t="s">
        <v>26</v>
      </c>
      <c r="B12" s="147">
        <f t="shared" ref="B12:B19" si="3">B10+1</f>
        <v>657</v>
      </c>
      <c r="C12" s="165">
        <f t="shared" si="0"/>
        <v>44655</v>
      </c>
      <c r="D12" s="56">
        <f>D10+7</f>
        <v>44655</v>
      </c>
      <c r="E12" s="109">
        <f t="shared" si="1"/>
        <v>44657</v>
      </c>
      <c r="F12" s="56">
        <f t="shared" si="2"/>
        <v>44657</v>
      </c>
      <c r="I12" s="31"/>
      <c r="J12" s="29"/>
      <c r="K12" s="30"/>
    </row>
    <row r="13" spans="1:11" ht="15" customHeight="1" x14ac:dyDescent="0.25">
      <c r="A13" s="92" t="s">
        <v>25</v>
      </c>
      <c r="B13" s="96">
        <f t="shared" si="3"/>
        <v>568</v>
      </c>
      <c r="C13" s="91">
        <f t="shared" si="0"/>
        <v>44658</v>
      </c>
      <c r="D13" s="95">
        <f t="shared" ref="D13:D19" si="4">D11+7</f>
        <v>44658</v>
      </c>
      <c r="E13" s="104">
        <f t="shared" si="1"/>
        <v>44660</v>
      </c>
      <c r="F13" s="95">
        <f t="shared" si="2"/>
        <v>44660</v>
      </c>
      <c r="I13" s="31"/>
      <c r="J13" s="29"/>
      <c r="K13" s="30"/>
    </row>
    <row r="14" spans="1:11" ht="12.75" customHeight="1" x14ac:dyDescent="0.25">
      <c r="A14" s="55" t="s">
        <v>26</v>
      </c>
      <c r="B14" s="147">
        <f t="shared" si="3"/>
        <v>658</v>
      </c>
      <c r="C14" s="90">
        <f t="shared" si="0"/>
        <v>44662</v>
      </c>
      <c r="D14" s="56">
        <f>D12+7</f>
        <v>44662</v>
      </c>
      <c r="E14" s="109">
        <f t="shared" si="1"/>
        <v>44664</v>
      </c>
      <c r="F14" s="56">
        <f t="shared" si="2"/>
        <v>44664</v>
      </c>
      <c r="I14" s="31"/>
      <c r="J14" s="29"/>
      <c r="K14" s="30"/>
    </row>
    <row r="15" spans="1:11" ht="15" customHeight="1" x14ac:dyDescent="0.25">
      <c r="A15" s="92" t="s">
        <v>25</v>
      </c>
      <c r="B15" s="96">
        <f t="shared" si="3"/>
        <v>569</v>
      </c>
      <c r="C15" s="91">
        <f t="shared" si="0"/>
        <v>44665</v>
      </c>
      <c r="D15" s="95">
        <f t="shared" si="4"/>
        <v>44665</v>
      </c>
      <c r="E15" s="104">
        <f t="shared" si="1"/>
        <v>44667</v>
      </c>
      <c r="F15" s="95">
        <f t="shared" si="2"/>
        <v>44667</v>
      </c>
      <c r="I15" s="31"/>
      <c r="J15" s="29"/>
      <c r="K15" s="30"/>
    </row>
    <row r="16" spans="1:11" ht="15" customHeight="1" x14ac:dyDescent="0.25">
      <c r="A16" s="55" t="s">
        <v>26</v>
      </c>
      <c r="B16" s="147">
        <f t="shared" si="3"/>
        <v>659</v>
      </c>
      <c r="C16" s="90">
        <f t="shared" si="0"/>
        <v>44669</v>
      </c>
      <c r="D16" s="56">
        <f>D14+7</f>
        <v>44669</v>
      </c>
      <c r="E16" s="109">
        <f t="shared" si="1"/>
        <v>44671</v>
      </c>
      <c r="F16" s="56">
        <f t="shared" si="2"/>
        <v>44671</v>
      </c>
      <c r="I16" s="31"/>
      <c r="J16" s="29"/>
      <c r="K16" s="30"/>
    </row>
    <row r="17" spans="1:11" ht="15" customHeight="1" x14ac:dyDescent="0.25">
      <c r="A17" s="92" t="s">
        <v>25</v>
      </c>
      <c r="B17" s="96">
        <f t="shared" si="3"/>
        <v>570</v>
      </c>
      <c r="C17" s="91">
        <f t="shared" si="0"/>
        <v>44672</v>
      </c>
      <c r="D17" s="95">
        <f t="shared" si="4"/>
        <v>44672</v>
      </c>
      <c r="E17" s="108">
        <f t="shared" si="1"/>
        <v>44674</v>
      </c>
      <c r="F17" s="95">
        <f t="shared" si="2"/>
        <v>44674</v>
      </c>
      <c r="I17" s="31"/>
      <c r="J17" s="29"/>
      <c r="K17" s="30"/>
    </row>
    <row r="18" spans="1:11" ht="15" customHeight="1" x14ac:dyDescent="0.25">
      <c r="A18" s="55" t="s">
        <v>26</v>
      </c>
      <c r="B18" s="147">
        <f t="shared" si="3"/>
        <v>660</v>
      </c>
      <c r="C18" s="90">
        <f t="shared" si="0"/>
        <v>44676</v>
      </c>
      <c r="D18" s="56">
        <f>D16+7</f>
        <v>44676</v>
      </c>
      <c r="E18" s="109">
        <f t="shared" si="1"/>
        <v>44678</v>
      </c>
      <c r="F18" s="56">
        <f t="shared" si="2"/>
        <v>44678</v>
      </c>
      <c r="I18" s="31"/>
      <c r="J18" s="29"/>
      <c r="K18" s="30"/>
    </row>
    <row r="19" spans="1:11" ht="15" customHeight="1" x14ac:dyDescent="0.25">
      <c r="A19" s="92" t="s">
        <v>25</v>
      </c>
      <c r="B19" s="96">
        <f t="shared" si="3"/>
        <v>571</v>
      </c>
      <c r="C19" s="91">
        <f t="shared" si="0"/>
        <v>44679</v>
      </c>
      <c r="D19" s="95">
        <f t="shared" si="4"/>
        <v>44679</v>
      </c>
      <c r="E19" s="104">
        <f t="shared" si="1"/>
        <v>44681</v>
      </c>
      <c r="F19" s="95">
        <f t="shared" si="2"/>
        <v>44681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6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68"/>
      <c r="B26" s="15"/>
      <c r="C26" s="16"/>
      <c r="D26" s="17"/>
      <c r="E26" s="16"/>
      <c r="F26" s="17"/>
    </row>
    <row r="27" spans="1:11" ht="7.5" customHeight="1" x14ac:dyDescent="0.25">
      <c r="A27" s="238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310"/>
    </row>
    <row r="29" spans="1:11" ht="18.75" customHeight="1" x14ac:dyDescent="0.25">
      <c r="A29" s="312" t="s">
        <v>0</v>
      </c>
      <c r="B29" s="313"/>
      <c r="C29" s="329" t="s">
        <v>8</v>
      </c>
      <c r="D29" s="330"/>
      <c r="E29" s="11"/>
      <c r="F29" s="311"/>
    </row>
    <row r="30" spans="1:11" ht="15" customHeight="1" x14ac:dyDescent="0.25">
      <c r="A30" s="331" t="s">
        <v>2</v>
      </c>
      <c r="B30" s="331" t="s">
        <v>3</v>
      </c>
      <c r="C30" s="333" t="s">
        <v>20</v>
      </c>
      <c r="D30" s="334"/>
      <c r="E30" s="335" t="s">
        <v>9</v>
      </c>
      <c r="F30" s="334"/>
    </row>
    <row r="31" spans="1:11" ht="15" customHeight="1" x14ac:dyDescent="0.25">
      <c r="A31" s="332"/>
      <c r="B31" s="332"/>
      <c r="C31" s="223" t="s">
        <v>6</v>
      </c>
      <c r="D31" s="239" t="s">
        <v>7</v>
      </c>
      <c r="E31" s="225" t="s">
        <v>6</v>
      </c>
      <c r="F31" s="225" t="s">
        <v>7</v>
      </c>
    </row>
    <row r="32" spans="1:11" ht="15" customHeight="1" x14ac:dyDescent="0.25">
      <c r="A32" s="252" t="s">
        <v>23</v>
      </c>
      <c r="B32" s="253">
        <v>646</v>
      </c>
      <c r="C32" s="254">
        <f t="shared" ref="C32:C39" si="5">D32</f>
        <v>44651</v>
      </c>
      <c r="D32" s="257">
        <f>D11</f>
        <v>44651</v>
      </c>
      <c r="E32" s="105">
        <f t="shared" ref="E32:E39" si="6">F32</f>
        <v>44654</v>
      </c>
      <c r="F32" s="256">
        <f>D32+3</f>
        <v>44654</v>
      </c>
    </row>
    <row r="33" spans="1:6" ht="15" customHeight="1" x14ac:dyDescent="0.25">
      <c r="A33" s="213" t="s">
        <v>37</v>
      </c>
      <c r="B33" s="258">
        <v>195</v>
      </c>
      <c r="C33" s="259">
        <f t="shared" si="5"/>
        <v>44656</v>
      </c>
      <c r="D33" s="260">
        <f>D32+5</f>
        <v>44656</v>
      </c>
      <c r="E33" s="261">
        <f t="shared" si="6"/>
        <v>44660</v>
      </c>
      <c r="F33" s="260">
        <f>D33+4</f>
        <v>44660</v>
      </c>
    </row>
    <row r="34" spans="1:6" ht="15" customHeight="1" x14ac:dyDescent="0.25">
      <c r="A34" s="252" t="s">
        <v>23</v>
      </c>
      <c r="B34" s="227">
        <f t="shared" ref="B34:B40" si="7">B32+1</f>
        <v>647</v>
      </c>
      <c r="C34" s="228">
        <f t="shared" si="5"/>
        <v>44658</v>
      </c>
      <c r="D34" s="251">
        <f t="shared" ref="D34:D40" si="8">D32+7</f>
        <v>44658</v>
      </c>
      <c r="E34" s="111">
        <f t="shared" si="6"/>
        <v>44661</v>
      </c>
      <c r="F34" s="230">
        <f>D34+3</f>
        <v>44661</v>
      </c>
    </row>
    <row r="35" spans="1:6" ht="15" customHeight="1" x14ac:dyDescent="0.25">
      <c r="A35" s="213" t="s">
        <v>29</v>
      </c>
      <c r="B35" s="214">
        <v>195</v>
      </c>
      <c r="C35" s="215">
        <f t="shared" si="5"/>
        <v>44663</v>
      </c>
      <c r="D35" s="216">
        <f t="shared" si="8"/>
        <v>44663</v>
      </c>
      <c r="E35" s="217">
        <f t="shared" si="6"/>
        <v>44667</v>
      </c>
      <c r="F35" s="216">
        <f>D35+4</f>
        <v>44667</v>
      </c>
    </row>
    <row r="36" spans="1:6" ht="15" customHeight="1" x14ac:dyDescent="0.25">
      <c r="A36" s="252" t="s">
        <v>23</v>
      </c>
      <c r="B36" s="227">
        <f t="shared" si="7"/>
        <v>648</v>
      </c>
      <c r="C36" s="228">
        <f t="shared" si="5"/>
        <v>44665</v>
      </c>
      <c r="D36" s="251">
        <f t="shared" si="8"/>
        <v>44665</v>
      </c>
      <c r="E36" s="111">
        <f t="shared" si="6"/>
        <v>44668</v>
      </c>
      <c r="F36" s="230">
        <f>D36+3</f>
        <v>44668</v>
      </c>
    </row>
    <row r="37" spans="1:6" ht="15" customHeight="1" x14ac:dyDescent="0.25">
      <c r="A37" s="213" t="s">
        <v>29</v>
      </c>
      <c r="B37" s="214">
        <f t="shared" si="7"/>
        <v>196</v>
      </c>
      <c r="C37" s="215">
        <f t="shared" si="5"/>
        <v>44670</v>
      </c>
      <c r="D37" s="216">
        <f t="shared" si="8"/>
        <v>44670</v>
      </c>
      <c r="E37" s="217">
        <f t="shared" si="6"/>
        <v>44674</v>
      </c>
      <c r="F37" s="216">
        <f>D37+4</f>
        <v>44674</v>
      </c>
    </row>
    <row r="38" spans="1:6" ht="15" customHeight="1" x14ac:dyDescent="0.25">
      <c r="A38" s="252" t="s">
        <v>23</v>
      </c>
      <c r="B38" s="227">
        <f t="shared" si="7"/>
        <v>649</v>
      </c>
      <c r="C38" s="221">
        <f t="shared" si="5"/>
        <v>44672</v>
      </c>
      <c r="D38" s="222">
        <f t="shared" si="8"/>
        <v>44672</v>
      </c>
      <c r="E38" s="111">
        <f t="shared" si="6"/>
        <v>44675</v>
      </c>
      <c r="F38" s="230">
        <f>D38+3</f>
        <v>44675</v>
      </c>
    </row>
    <row r="39" spans="1:6" ht="15" customHeight="1" x14ac:dyDescent="0.25">
      <c r="A39" s="213" t="s">
        <v>29</v>
      </c>
      <c r="B39" s="214">
        <f t="shared" si="7"/>
        <v>197</v>
      </c>
      <c r="C39" s="215">
        <f t="shared" si="5"/>
        <v>44677</v>
      </c>
      <c r="D39" s="216">
        <f t="shared" si="8"/>
        <v>44677</v>
      </c>
      <c r="E39" s="217">
        <f t="shared" si="6"/>
        <v>44681</v>
      </c>
      <c r="F39" s="216">
        <f>D39+4</f>
        <v>44681</v>
      </c>
    </row>
    <row r="40" spans="1:6" ht="15" customHeight="1" x14ac:dyDescent="0.25">
      <c r="A40" s="252" t="s">
        <v>23</v>
      </c>
      <c r="B40" s="227">
        <f t="shared" si="7"/>
        <v>650</v>
      </c>
      <c r="C40" s="221">
        <f t="shared" ref="C40" si="9">D40</f>
        <v>44679</v>
      </c>
      <c r="D40" s="222">
        <f t="shared" si="8"/>
        <v>44679</v>
      </c>
      <c r="E40" s="111">
        <f t="shared" ref="E40" si="10">F40</f>
        <v>44682</v>
      </c>
      <c r="F40" s="230">
        <f>D40+3</f>
        <v>44682</v>
      </c>
    </row>
    <row r="41" spans="1:6" ht="15" customHeight="1" x14ac:dyDescent="0.25">
      <c r="A41" s="134"/>
      <c r="B41" s="135"/>
      <c r="C41" s="136"/>
      <c r="D41" s="137"/>
      <c r="E41" s="136"/>
      <c r="F41" s="137"/>
    </row>
    <row r="42" spans="1:6" ht="15" customHeight="1" x14ac:dyDescent="0.25">
      <c r="A42" s="309" t="s">
        <v>17</v>
      </c>
      <c r="B42" s="309"/>
      <c r="C42" s="309"/>
      <c r="D42" s="309"/>
      <c r="E42" s="309"/>
      <c r="F42" s="2"/>
    </row>
    <row r="43" spans="1:6" ht="15" customHeight="1" x14ac:dyDescent="0.25">
      <c r="A43" s="308" t="s">
        <v>14</v>
      </c>
      <c r="B43" s="308"/>
      <c r="C43" s="308"/>
      <c r="D43" s="308"/>
      <c r="E43" s="308"/>
      <c r="F43" s="2"/>
    </row>
    <row r="44" spans="1:6" x14ac:dyDescent="0.25">
      <c r="A44" s="68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310"/>
    </row>
    <row r="47" spans="1:6" ht="18.75" customHeight="1" x14ac:dyDescent="0.25">
      <c r="A47" s="312" t="s">
        <v>0</v>
      </c>
      <c r="B47" s="313"/>
      <c r="C47" s="314" t="s">
        <v>10</v>
      </c>
      <c r="D47" s="315"/>
      <c r="E47" s="11"/>
      <c r="F47" s="311"/>
    </row>
    <row r="48" spans="1:6" ht="15" customHeight="1" x14ac:dyDescent="0.25">
      <c r="A48" s="322" t="s">
        <v>2</v>
      </c>
      <c r="B48" s="322" t="s">
        <v>3</v>
      </c>
      <c r="C48" s="325" t="s">
        <v>4</v>
      </c>
      <c r="D48" s="326"/>
      <c r="E48" s="327" t="s">
        <v>11</v>
      </c>
      <c r="F48" s="328"/>
    </row>
    <row r="49" spans="1:6" ht="15" customHeight="1" thickBot="1" x14ac:dyDescent="0.3">
      <c r="A49" s="323"/>
      <c r="B49" s="32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41" t="s">
        <v>29</v>
      </c>
      <c r="B50" s="42">
        <v>194</v>
      </c>
      <c r="C50" s="97">
        <f>D50</f>
        <v>44650</v>
      </c>
      <c r="D50" s="43">
        <f>D32-1</f>
        <v>44650</v>
      </c>
      <c r="E50" s="105">
        <f>F50</f>
        <v>44652</v>
      </c>
      <c r="F50" s="44">
        <f>D50+2</f>
        <v>44652</v>
      </c>
    </row>
    <row r="51" spans="1:6" ht="15" customHeight="1" x14ac:dyDescent="0.25">
      <c r="A51" s="69" t="s">
        <v>23</v>
      </c>
      <c r="B51" s="45">
        <f>B34</f>
        <v>647</v>
      </c>
      <c r="C51" s="98">
        <f>D51</f>
        <v>44658</v>
      </c>
      <c r="D51" s="70">
        <f>D34</f>
        <v>44658</v>
      </c>
      <c r="E51" s="98">
        <f>F51</f>
        <v>44662</v>
      </c>
      <c r="F51" s="70">
        <f>D51+4</f>
        <v>44662</v>
      </c>
    </row>
    <row r="52" spans="1:6" ht="15" customHeight="1" x14ac:dyDescent="0.25">
      <c r="A52" s="41" t="s">
        <v>23</v>
      </c>
      <c r="B52" s="71">
        <f>B36</f>
        <v>648</v>
      </c>
      <c r="C52" s="97">
        <f>D52</f>
        <v>44665</v>
      </c>
      <c r="D52" s="73">
        <f>D36</f>
        <v>44665</v>
      </c>
      <c r="E52" s="105">
        <f>F52</f>
        <v>44669</v>
      </c>
      <c r="F52" s="44">
        <f>D52+4</f>
        <v>44669</v>
      </c>
    </row>
    <row r="53" spans="1:6" ht="15" customHeight="1" x14ac:dyDescent="0.25">
      <c r="A53" s="69" t="s">
        <v>23</v>
      </c>
      <c r="B53" s="45">
        <f>B38</f>
        <v>649</v>
      </c>
      <c r="C53" s="98">
        <f>D53</f>
        <v>44672</v>
      </c>
      <c r="D53" s="70">
        <f>D38</f>
        <v>44672</v>
      </c>
      <c r="E53" s="98">
        <f>F53</f>
        <v>44676</v>
      </c>
      <c r="F53" s="70">
        <f>D53+4</f>
        <v>44676</v>
      </c>
    </row>
    <row r="54" spans="1:6" ht="12.75" customHeight="1" x14ac:dyDescent="0.25">
      <c r="A54" s="72" t="s">
        <v>23</v>
      </c>
      <c r="B54" s="71">
        <f>B53+1</f>
        <v>650</v>
      </c>
      <c r="C54" s="97">
        <f>D54</f>
        <v>44679</v>
      </c>
      <c r="D54" s="188">
        <f>D53+7</f>
        <v>44679</v>
      </c>
      <c r="E54" s="105">
        <f>F54</f>
        <v>44683</v>
      </c>
      <c r="F54" s="44">
        <f>D54+4</f>
        <v>44683</v>
      </c>
    </row>
    <row r="55" spans="1:6" ht="12.75" customHeight="1" x14ac:dyDescent="0.25">
      <c r="A55" s="309" t="s">
        <v>18</v>
      </c>
      <c r="B55" s="309"/>
      <c r="C55" s="309"/>
      <c r="D55" s="309"/>
      <c r="E55" s="309"/>
      <c r="F55" s="2"/>
    </row>
    <row r="56" spans="1:6" ht="12.75" customHeight="1" x14ac:dyDescent="0.25">
      <c r="A56" s="308" t="s">
        <v>14</v>
      </c>
      <c r="B56" s="308"/>
      <c r="C56" s="308"/>
      <c r="D56" s="308"/>
      <c r="E56" s="308"/>
      <c r="F56" s="2"/>
    </row>
    <row r="57" spans="1:6" ht="17.25" customHeight="1" x14ac:dyDescent="0.25">
      <c r="A57" s="68"/>
      <c r="B57" s="238"/>
      <c r="C57" s="238"/>
      <c r="D57" s="238"/>
      <c r="E57" s="238"/>
      <c r="F57" s="2"/>
    </row>
    <row r="58" spans="1:6" ht="26.25" customHeight="1" x14ac:dyDescent="0.25">
      <c r="A58" s="7"/>
      <c r="B58" s="8"/>
      <c r="C58" s="9"/>
      <c r="D58" s="10"/>
      <c r="E58" s="9"/>
      <c r="F58" s="310"/>
    </row>
    <row r="59" spans="1:6" ht="18.75" customHeight="1" x14ac:dyDescent="0.25">
      <c r="A59" s="312" t="s">
        <v>0</v>
      </c>
      <c r="B59" s="313"/>
      <c r="C59" s="314" t="s">
        <v>12</v>
      </c>
      <c r="D59" s="315"/>
      <c r="E59" s="11"/>
      <c r="F59" s="311"/>
    </row>
    <row r="60" spans="1:6" ht="15" customHeight="1" x14ac:dyDescent="0.25">
      <c r="A60" s="316" t="s">
        <v>2</v>
      </c>
      <c r="B60" s="316" t="s">
        <v>3</v>
      </c>
      <c r="C60" s="318" t="s">
        <v>4</v>
      </c>
      <c r="D60" s="319"/>
      <c r="E60" s="320" t="s">
        <v>13</v>
      </c>
      <c r="F60" s="321"/>
    </row>
    <row r="61" spans="1:6" ht="15" customHeight="1" x14ac:dyDescent="0.25">
      <c r="A61" s="317"/>
      <c r="B61" s="317"/>
      <c r="C61" s="149" t="s">
        <v>6</v>
      </c>
      <c r="D61" s="149" t="s">
        <v>7</v>
      </c>
      <c r="E61" s="149" t="s">
        <v>6</v>
      </c>
      <c r="F61" s="149" t="s">
        <v>7</v>
      </c>
    </row>
    <row r="62" spans="1:6" ht="15" customHeight="1" x14ac:dyDescent="0.25">
      <c r="A62" s="175" t="s">
        <v>26</v>
      </c>
      <c r="B62" s="176">
        <v>656</v>
      </c>
      <c r="C62" s="177">
        <f>D62</f>
        <v>44648</v>
      </c>
      <c r="D62" s="178">
        <f>D10</f>
        <v>44648</v>
      </c>
      <c r="E62" s="177">
        <f>F62</f>
        <v>44652</v>
      </c>
      <c r="F62" s="178">
        <f>D62+4</f>
        <v>44652</v>
      </c>
    </row>
    <row r="63" spans="1:6" ht="15" customHeight="1" x14ac:dyDescent="0.25">
      <c r="A63" s="157" t="s">
        <v>26</v>
      </c>
      <c r="B63" s="158">
        <v>657</v>
      </c>
      <c r="C63" s="159">
        <f t="shared" ref="C63:C66" si="11">D63</f>
        <v>44655</v>
      </c>
      <c r="D63" s="160">
        <f>D33-1</f>
        <v>44655</v>
      </c>
      <c r="E63" s="159">
        <f t="shared" ref="E63:E66" si="12">F63</f>
        <v>44659</v>
      </c>
      <c r="F63" s="161">
        <f>D63+4</f>
        <v>44659</v>
      </c>
    </row>
    <row r="64" spans="1:6" ht="15" customHeight="1" x14ac:dyDescent="0.25">
      <c r="A64" s="175" t="s">
        <v>36</v>
      </c>
      <c r="B64" s="262"/>
      <c r="C64" s="263">
        <f t="shared" si="11"/>
        <v>44663</v>
      </c>
      <c r="D64" s="264">
        <f>D35</f>
        <v>44663</v>
      </c>
      <c r="E64" s="265">
        <f t="shared" si="12"/>
        <v>44666</v>
      </c>
      <c r="F64" s="266">
        <f>D64+3</f>
        <v>44666</v>
      </c>
    </row>
    <row r="65" spans="1:7" ht="15" customHeight="1" x14ac:dyDescent="0.25">
      <c r="A65" s="162" t="str">
        <f>A37</f>
        <v>Vanquish</v>
      </c>
      <c r="B65" s="163">
        <f>B37</f>
        <v>196</v>
      </c>
      <c r="C65" s="159">
        <f t="shared" si="11"/>
        <v>44670</v>
      </c>
      <c r="D65" s="160">
        <f>D37</f>
        <v>44670</v>
      </c>
      <c r="E65" s="159">
        <f t="shared" si="12"/>
        <v>44673</v>
      </c>
      <c r="F65" s="161">
        <f t="shared" ref="F65:F66" si="13">D65+3</f>
        <v>44673</v>
      </c>
    </row>
    <row r="66" spans="1:7" ht="15" customHeight="1" x14ac:dyDescent="0.25">
      <c r="A66" s="175" t="str">
        <f>A39</f>
        <v>Vanquish</v>
      </c>
      <c r="B66" s="176">
        <f>B39</f>
        <v>197</v>
      </c>
      <c r="C66" s="177">
        <f t="shared" si="11"/>
        <v>44677</v>
      </c>
      <c r="D66" s="218">
        <f>D39</f>
        <v>44677</v>
      </c>
      <c r="E66" s="177">
        <f t="shared" si="12"/>
        <v>44680</v>
      </c>
      <c r="F66" s="178">
        <f t="shared" si="13"/>
        <v>44680</v>
      </c>
    </row>
    <row r="67" spans="1:7" ht="15" customHeight="1" x14ac:dyDescent="0.25">
      <c r="A67" s="25" t="s">
        <v>19</v>
      </c>
      <c r="B67" s="25"/>
      <c r="C67" s="25"/>
      <c r="D67" s="24"/>
      <c r="E67" s="24"/>
      <c r="F67" s="24"/>
      <c r="G67" s="26"/>
    </row>
    <row r="68" spans="1:7" x14ac:dyDescent="0.25">
      <c r="A68" s="308" t="s">
        <v>14</v>
      </c>
      <c r="B68" s="308"/>
      <c r="C68" s="308"/>
      <c r="D68" s="308"/>
      <c r="E68" s="308"/>
      <c r="F68" s="27"/>
    </row>
    <row r="69" spans="1:7" ht="12.75" customHeight="1" x14ac:dyDescent="0.25">
      <c r="A69" s="12"/>
      <c r="B69" s="21"/>
      <c r="C69" s="13"/>
      <c r="D69" s="22"/>
      <c r="E69" s="13"/>
      <c r="F69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48</vt:i4>
      </vt:variant>
    </vt:vector>
  </HeadingPairs>
  <TitlesOfParts>
    <vt:vector size="72" baseType="lpstr">
      <vt:lpstr>2022DEC</vt:lpstr>
      <vt:lpstr>2022Nov</vt:lpstr>
      <vt:lpstr>2022Oct</vt:lpstr>
      <vt:lpstr>2022SEP</vt:lpstr>
      <vt:lpstr>2022AUG</vt:lpstr>
      <vt:lpstr>2022JUL</vt:lpstr>
      <vt:lpstr>2022JUN</vt:lpstr>
      <vt:lpstr>2022MAY</vt:lpstr>
      <vt:lpstr>2022APR</vt:lpstr>
      <vt:lpstr>2022MAR</vt:lpstr>
      <vt:lpstr>2022FEB</vt:lpstr>
      <vt:lpstr>2022JAN</vt:lpstr>
      <vt:lpstr>2021DEC</vt:lpstr>
      <vt:lpstr>2021NOV</vt:lpstr>
      <vt:lpstr>2021OCT</vt:lpstr>
      <vt:lpstr>2021SEP</vt:lpstr>
      <vt:lpstr>2021AUG</vt:lpstr>
      <vt:lpstr>2021JULY</vt:lpstr>
      <vt:lpstr>2021JUNE</vt:lpstr>
      <vt:lpstr>2021MAY</vt:lpstr>
      <vt:lpstr>2021APR</vt:lpstr>
      <vt:lpstr>2021MAR</vt:lpstr>
      <vt:lpstr>2021FEB</vt:lpstr>
      <vt:lpstr>2021JAN</vt:lpstr>
      <vt:lpstr>'2021APR'!Print_Area</vt:lpstr>
      <vt:lpstr>'2021AUG'!Print_Area</vt:lpstr>
      <vt:lpstr>'2021DEC'!Print_Area</vt:lpstr>
      <vt:lpstr>'2021FEB'!Print_Area</vt:lpstr>
      <vt:lpstr>'2021JAN'!Print_Area</vt:lpstr>
      <vt:lpstr>'2021JULY'!Print_Area</vt:lpstr>
      <vt:lpstr>'2021JUNE'!Print_Area</vt:lpstr>
      <vt:lpstr>'2021MAR'!Print_Area</vt:lpstr>
      <vt:lpstr>'2021MAY'!Print_Area</vt:lpstr>
      <vt:lpstr>'2021NOV'!Print_Area</vt:lpstr>
      <vt:lpstr>'2021OCT'!Print_Area</vt:lpstr>
      <vt:lpstr>'2021SEP'!Print_Area</vt:lpstr>
      <vt:lpstr>'2022APR'!Print_Area</vt:lpstr>
      <vt:lpstr>'2022AUG'!Print_Area</vt:lpstr>
      <vt:lpstr>'2022DEC'!Print_Area</vt:lpstr>
      <vt:lpstr>'2022FEB'!Print_Area</vt:lpstr>
      <vt:lpstr>'2022JAN'!Print_Area</vt:lpstr>
      <vt:lpstr>'2022JUL'!Print_Area</vt:lpstr>
      <vt:lpstr>'2022JUN'!Print_Area</vt:lpstr>
      <vt:lpstr>'2022MAR'!Print_Area</vt:lpstr>
      <vt:lpstr>'2022MAY'!Print_Area</vt:lpstr>
      <vt:lpstr>'2022Nov'!Print_Area</vt:lpstr>
      <vt:lpstr>'2022Oct'!Print_Area</vt:lpstr>
      <vt:lpstr>'2022SEP'!Print_Area</vt:lpstr>
      <vt:lpstr>'2021APR'!Print_Titles</vt:lpstr>
      <vt:lpstr>'2021AUG'!Print_Titles</vt:lpstr>
      <vt:lpstr>'2021DEC'!Print_Titles</vt:lpstr>
      <vt:lpstr>'2021FEB'!Print_Titles</vt:lpstr>
      <vt:lpstr>'2021JAN'!Print_Titles</vt:lpstr>
      <vt:lpstr>'2021JULY'!Print_Titles</vt:lpstr>
      <vt:lpstr>'2021JUNE'!Print_Titles</vt:lpstr>
      <vt:lpstr>'2021MAR'!Print_Titles</vt:lpstr>
      <vt:lpstr>'2021MAY'!Print_Titles</vt:lpstr>
      <vt:lpstr>'2021NOV'!Print_Titles</vt:lpstr>
      <vt:lpstr>'2021OCT'!Print_Titles</vt:lpstr>
      <vt:lpstr>'2021SEP'!Print_Titles</vt:lpstr>
      <vt:lpstr>'2022APR'!Print_Titles</vt:lpstr>
      <vt:lpstr>'2022AUG'!Print_Titles</vt:lpstr>
      <vt:lpstr>'2022DEC'!Print_Titles</vt:lpstr>
      <vt:lpstr>'2022FEB'!Print_Titles</vt:lpstr>
      <vt:lpstr>'2022JAN'!Print_Titles</vt:lpstr>
      <vt:lpstr>'2022JUL'!Print_Titles</vt:lpstr>
      <vt:lpstr>'2022JUN'!Print_Titles</vt:lpstr>
      <vt:lpstr>'2022MAR'!Print_Titles</vt:lpstr>
      <vt:lpstr>'2022MAY'!Print_Titles</vt:lpstr>
      <vt:lpstr>'2022Nov'!Print_Titles</vt:lpstr>
      <vt:lpstr>'2022Oct'!Print_Titles</vt:lpstr>
      <vt:lpstr>'2022SEP'!Print_Titles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D Brantley</dc:creator>
  <cp:lastModifiedBy>Robert D. Brantley</cp:lastModifiedBy>
  <cp:lastPrinted>2012-08-10T23:55:11Z</cp:lastPrinted>
  <dcterms:created xsi:type="dcterms:W3CDTF">2012-02-06T19:38:45Z</dcterms:created>
  <dcterms:modified xsi:type="dcterms:W3CDTF">2022-12-06T18:36:10Z</dcterms:modified>
</cp:coreProperties>
</file>