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xr:revisionPtr revIDLastSave="0" documentId="13_ncr:1_{FB6691CD-568E-490F-AB70-61F279ABDF3B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2023DEC" sheetId="145" r:id="rId1"/>
    <sheet name="2023NOV" sheetId="144" r:id="rId2"/>
    <sheet name="2023OCT" sheetId="143" r:id="rId3"/>
    <sheet name="2023SEP" sheetId="142" r:id="rId4"/>
    <sheet name="2023AUG" sheetId="141" r:id="rId5"/>
    <sheet name="2023JUL" sheetId="140" r:id="rId6"/>
    <sheet name="2023JUN" sheetId="139" r:id="rId7"/>
    <sheet name="2023MAY" sheetId="138" r:id="rId8"/>
    <sheet name="2023APR" sheetId="137" r:id="rId9"/>
    <sheet name="2023MAR" sheetId="136" r:id="rId10"/>
    <sheet name="2023FEB" sheetId="135" r:id="rId11"/>
    <sheet name="2023JAN" sheetId="134" r:id="rId12"/>
  </sheets>
  <definedNames>
    <definedName name="_xlnm.Print_Area" localSheetId="8">'2023APR'!$A$5:$F$69</definedName>
    <definedName name="_xlnm.Print_Area" localSheetId="4">'2023AUG'!$A$5:$F$69</definedName>
    <definedName name="_xlnm.Print_Area" localSheetId="0">'2023DEC'!$A$5:$F$69</definedName>
    <definedName name="_xlnm.Print_Area" localSheetId="10">'2023FEB'!$A$5:$F$69</definedName>
    <definedName name="_xlnm.Print_Area" localSheetId="11">'2023JAN'!$A$5:$F$69</definedName>
    <definedName name="_xlnm.Print_Area" localSheetId="5">'2023JUL'!$A$5:$F$69</definedName>
    <definedName name="_xlnm.Print_Area" localSheetId="6">'2023JUN'!$A$5:$F$69</definedName>
    <definedName name="_xlnm.Print_Area" localSheetId="9">'2023MAR'!$A$5:$F$69</definedName>
    <definedName name="_xlnm.Print_Area" localSheetId="7">'2023MAY'!$A$5:$F$69</definedName>
    <definedName name="_xlnm.Print_Area" localSheetId="1">'2023NOV'!$A$5:$F$69</definedName>
    <definedName name="_xlnm.Print_Area" localSheetId="2">'2023OCT'!$A$5:$F$69</definedName>
    <definedName name="_xlnm.Print_Area" localSheetId="3">'2023SEP'!$A$5:$F$69</definedName>
    <definedName name="_xlnm.Print_Titles" localSheetId="8">'2023APR'!$2:$4</definedName>
    <definedName name="_xlnm.Print_Titles" localSheetId="4">'2023AUG'!$2:$4</definedName>
    <definedName name="_xlnm.Print_Titles" localSheetId="0">'2023DEC'!$2:$4</definedName>
    <definedName name="_xlnm.Print_Titles" localSheetId="10">'2023FEB'!$2:$4</definedName>
    <definedName name="_xlnm.Print_Titles" localSheetId="11">'2023JAN'!$2:$4</definedName>
    <definedName name="_xlnm.Print_Titles" localSheetId="5">'2023JUL'!$2:$4</definedName>
    <definedName name="_xlnm.Print_Titles" localSheetId="6">'2023JUN'!$2:$4</definedName>
    <definedName name="_xlnm.Print_Titles" localSheetId="9">'2023MAR'!$2:$4</definedName>
    <definedName name="_xlnm.Print_Titles" localSheetId="7">'2023MAY'!$2:$4</definedName>
    <definedName name="_xlnm.Print_Titles" localSheetId="1">'2023NOV'!$2:$4</definedName>
    <definedName name="_xlnm.Print_Titles" localSheetId="2">'2023OCT'!$2:$4</definedName>
    <definedName name="_xlnm.Print_Titles" localSheetId="3">'2023SEP'!$2:$4</definedName>
  </definedNames>
  <calcPr calcId="191029"/>
  <webPublishing allowPng="1" targetScreenSize="1024x768" codePage="1252"/>
  <webPublishObjects count="104">
    <webPublishObject id="29810" divId="schedule_29810" destinationFile="W:\Page.mht"/>
    <webPublishObject id="5074" divId="schedule_5074" destinationFile="Z:\schedule.htm"/>
    <webPublishObject id="2294" divId="schedule_2294" destinationFile="C:\Users\robbie\AppData\Roaming\Microsoft\Windows\Network Shortcuts\schedule.htm"/>
    <webPublishObject id="7719" divId="schedule_7719" destinationFile="W:\schedule.htm"/>
    <webPublishObject id="12582" divId="schedule_12582" destinationFile="W:\schedule.htm"/>
    <webPublishObject id="29559" divId="schedule_29559" destinationFile="C:\Users\robbie\Virtual Machines\schedule.htm"/>
    <webPublishObject id="7573" divId="schedule_7573" destinationFile="W:\schedule.htm"/>
    <webPublishObject id="13696" divId="schedule_13696" destinationFile="W:\schedule.htm"/>
    <webPublishObject id="2185" divId="schedule_2185" destinationFile="W:\schedule.htm"/>
    <webPublishObject id="12650" divId="schedule_12650" destinationFile="W:\schedule.htm"/>
    <webPublishObject id="3368" divId="schedule_3368" destinationFile="W:\schedule.htm"/>
    <webPublishObject id="23501" divId="schedule_23501" destinationFile="W:\schedule.htm"/>
    <webPublishObject id="10032" divId="schedule_10032" destinationFile="W:\schedule.htm"/>
    <webPublishObject id="28188" divId="schedule_28188" destinationFile="W:\schedule.mht"/>
    <webPublishObject id="11629" divId="schedule_11629" destinationFile="W:\schedule.htm"/>
    <webPublishObject id="24010" divId="schedule_24010" destinationFile="W:\schedule.htm"/>
    <webPublishObject id="3424" divId="schedule_3424" destinationFile="W:\schedule.htm"/>
    <webPublishObject id="13299" divId="schedule_13299" destinationFile="W:\schedule.htm"/>
    <webPublishObject id="17177" divId="schedule_17177" destinationFile="W:\schedule.htm"/>
    <webPublishObject id="32614" divId="schedule_32614" destinationFile="W:\schedule.htm"/>
    <webPublishObject id="12822" divId="schedule_12822" destinationFile="W:\schedule.htm"/>
    <webPublishObject id="3431" divId="schedule_3431" destinationFile="W:\schedule.htm"/>
    <webPublishObject id="4111" divId="schedule_4111" destinationFile="W:\schedule.htm"/>
    <webPublishObject id="19017" divId="schedule_19017" destinationFile="W:\schedule.htm"/>
    <webPublishObject id="22532" divId="schedule_22532" destinationFile="W:\schedule.htm"/>
    <webPublishObject id="9232" divId="schedule_9232" destinationFile="W:\schedule.mht"/>
    <webPublishObject id="19066" divId="schedule_19066" destinationFile="W:\schedule.htm"/>
    <webPublishObject id="16283" divId="schedule_16283" destinationFile="W:\schedule.htm"/>
    <webPublishObject id="8103" divId="schedule_8103" destinationFile="W:\schedule.htm"/>
    <webPublishObject id="11396" divId="schedule_11396" destinationFile="W:\schedule.htm"/>
    <webPublishObject id="30327" divId="schedule_30327" destinationFile="W:\schedule.htm"/>
    <webPublishObject id="7498" divId="schedule_7498" destinationFile="W:\schedule.htm"/>
    <webPublishObject id="28155" divId="schedule_28155" destinationFile="\\HYDEWEBISIS\schedules\schedule.htm"/>
    <webPublishObject id="22444" divId="schedule_22444" destinationFile="\\HYDEWEBISIS\schedules\schedule.htm"/>
    <webPublishObject id="13041" divId="schedule_13041" destinationFile="\\HYDEWEBISIS\schedules\schedule.htm"/>
    <webPublishObject id="18244" divId="schedule_18244" destinationFile="\\HYDEWEBISIS\schedules\schedule.htm"/>
    <webPublishObject id="7049" divId="schedule_7049" destinationFile="\\HYDEWEBISIS\schedules\schedule.htm"/>
    <webPublishObject id="20501" divId="schedule_20501" destinationFile="W:\schedule.htm"/>
    <webPublishObject id="8893" divId="schedule_8893" destinationFile="W:\schedule.htm"/>
    <webPublishObject id="27532" divId="schedule_27532" destinationFile="W:\schedule.htm"/>
    <webPublishObject id="8138" divId="schedule_8138" destinationFile="W:\schedule.htm"/>
    <webPublishObject id="11807" divId="schedule_11807" destinationFile="S:\schedule.htm"/>
    <webPublishObject id="8467" divId="schedule_8467" destinationFile="S:\schedule.htm"/>
    <webPublishObject id="15087" divId="schedule_15087" destinationFile="S:\schedule.htm"/>
    <webPublishObject id="1903" divId="schedule_1903" destinationFile="S:\schedule.htm"/>
    <webPublishObject id="4076" divId="schedule_4076" destinationFile="S:\schedule.mht"/>
    <webPublishObject id="2512" divId="schedule_2512" destinationFile="S:\schedule.htm"/>
    <webPublishObject id="19892" divId="schedule_19892" destinationFile="S:\schedule.htm"/>
    <webPublishObject id="14664" divId="schedule_14664" destinationFile="S:\schedule.htm"/>
    <webPublishObject id="10227" divId="schedule_10227" destinationFile="S:\schedule.htm"/>
    <webPublishObject id="19951" divId="schedule_19951" destinationFile="S:\schedule.htm"/>
    <webPublishObject id="27714" divId="schedule_27714" destinationFile="S:\schedule.htm"/>
    <webPublishObject id="22803" divId="schedule_22803" destinationFile="S:\schedule.htm"/>
    <webPublishObject id="26184" divId="schedule_26184" destinationFile="S:\schedule.htm"/>
    <webPublishObject id="16808" divId="schedule_16808" destinationFile="S:\schedule.htm"/>
    <webPublishObject id="32343" divId="schedule_32343" destinationFile="S:\schedule.htm"/>
    <webPublishObject id="1911" divId="schedule_1911" destinationFile="S:\schedule.htm"/>
    <webPublishObject id="25005" divId="schedule_25005" destinationFile="S:\schedule.htm"/>
    <webPublishObject id="25370" divId="schedule_25370" destinationFile="S:\schedule.htm"/>
    <webPublishObject id="29836" divId="schedule_29836" destinationFile="S:\schedule.htm"/>
    <webPublishObject id="16250" divId="schedule_16250" destinationFile="S:\schedule.htm"/>
    <webPublishObject id="29101" divId="schedule_29101" destinationFile="S:\schedule.htm"/>
    <webPublishObject id="26884" divId="schedule_26884" destinationFile="S:\schedule.htm"/>
    <webPublishObject id="6433" divId="schedule_6433" destinationFile="S:\schedule.htm"/>
    <webPublishObject id="16972" divId="schedule_16972" destinationFile="S:\schedule.htm"/>
    <webPublishObject id="20117" divId="schedule_20117" destinationFile="S:\schedule.htm"/>
    <webPublishObject id="30934" divId="schedule_30934" destinationFile="S:\schedule.htm"/>
    <webPublishObject id="11358" divId="schedule_11358" destinationFile="S:\schedule.htm"/>
    <webPublishObject id="2129" divId="schedule_2129" destinationFile="S:\schedule.htm"/>
    <webPublishObject id="4220" divId="schedule_4220" destinationFile="S:\schedule.mht"/>
    <webPublishObject id="22601" divId="schedule_22601" destinationFile="S:\schedule.htm"/>
    <webPublishObject id="9128" divId="schedule_9128" destinationFile="S:\schedule.htm"/>
    <webPublishObject id="17331" divId="schedule_17331" destinationFile="S:\schedule.htm"/>
    <webPublishObject id="9352" divId="schedule_9352" destinationFile="S:\schedule.htm"/>
    <webPublishObject id="22519" divId="schedule_22519" destinationFile="S:\schedule.htm"/>
    <webPublishObject id="1946" divId="schedule_1946" destinationFile="S:\schedule.mht"/>
    <webPublishObject id="24076" divId="schedule_24076" destinationFile="S:\schedule.htm"/>
    <webPublishObject id="6390" divId="schedule_6390" destinationFile="S:\schedule.htm"/>
    <webPublishObject id="26322" divId="schedule_26322" destinationFile="S:\schedule.htm"/>
    <webPublishObject id="31960" divId="schedule_31960" destinationFile="S:\schedule.htm"/>
    <webPublishObject id="18278" divId="schedule_18278" destinationFile="S:\schedule.htm"/>
    <webPublishObject id="7239" divId="schedule_7239" destinationFile="S:\schedule.htm"/>
    <webPublishObject id="27806" divId="schedule_27806" destinationFile="S:\schedule.htm"/>
    <webPublishObject id="27610" divId="schedule_27610" destinationFile="S:\schedule.htm"/>
    <webPublishObject id="1878" divId="schedule_1878" destinationFile="S:\schedule.htm"/>
    <webPublishObject id="10022" divId="schedule_10022" destinationFile="S:\schedule.htm"/>
    <webPublishObject id="11964" divId="schedule_11964" destinationFile="S:\schedule.htm"/>
    <webPublishObject id="16246" divId="schedule_16246" destinationFile="S:\schedule.mht"/>
    <webPublishObject id="23471" divId="schedule_23471" destinationFile="S:\schedule.htm"/>
    <webPublishObject id="3064" divId="schedule_3064" destinationFile="S:\schedule.htm"/>
    <webPublishObject id="1769" divId="schedule_1769" destinationFile="S:\schedule.htm"/>
    <webPublishObject id="14215" divId="schedule_14215" destinationFile="S:\schedule.htm"/>
    <webPublishObject id="11227" divId="schedule_11227" destinationFile="S:\schedule.htm"/>
    <webPublishObject id="17472" divId="schedule_17472" destinationFile="S:\schedule.htm"/>
    <webPublishObject id="24931" divId="schedule_24931" destinationFile="S:\schedule.htm"/>
    <webPublishObject id="12367" divId="schedule_12367" destinationFile="S:\schedule.htm"/>
    <webPublishObject id="30318" divId="schedule_30318" destinationFile="S:\schedule.htm"/>
    <webPublishObject id="29150" divId="schedule_29150" destinationFile="S:\schedule.htm"/>
    <webPublishObject id="13414" divId="schedule_13414" destinationFile="S:\schedule.htm"/>
    <webPublishObject id="23169" divId="schedule_23169" destinationFile="S:\schedule.htm"/>
    <webPublishObject id="2564" divId="schedule_2564" destinationFile="S:\schedule.htm"/>
    <webPublishObject id="3316" divId="schedule_3316" destinationFile="S:\schedule.htm"/>
    <webPublishObject id="4861" divId="schedule_4861" destinationFile="S:\schedule.htm"/>
    <webPublishObject id="28629" divId="schedule_28629" destinationFile="S:\schedule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45" l="1"/>
  <c r="D54" i="145"/>
  <c r="D53" i="145"/>
  <c r="D41" i="145"/>
  <c r="D40" i="145"/>
  <c r="D39" i="145"/>
  <c r="D38" i="145"/>
  <c r="D37" i="145"/>
  <c r="D17" i="145"/>
  <c r="D15" i="145"/>
  <c r="A67" i="145"/>
  <c r="D14" i="145"/>
  <c r="D12" i="145"/>
  <c r="B54" i="144" l="1"/>
  <c r="B53" i="144"/>
  <c r="F52" i="144"/>
  <c r="D52" i="144"/>
  <c r="D19" i="144"/>
  <c r="D17" i="144"/>
  <c r="B50" i="145"/>
  <c r="B37" i="145"/>
  <c r="B13" i="145"/>
  <c r="B15" i="145" s="1"/>
  <c r="A66" i="145"/>
  <c r="A65" i="145"/>
  <c r="A64" i="145"/>
  <c r="B63" i="145"/>
  <c r="A63" i="145"/>
  <c r="A55" i="145"/>
  <c r="B51" i="145"/>
  <c r="A51" i="145"/>
  <c r="B34" i="145"/>
  <c r="F32" i="145"/>
  <c r="E32" i="145" s="1"/>
  <c r="D32" i="145"/>
  <c r="D34" i="145" s="1"/>
  <c r="B18" i="145"/>
  <c r="B19" i="145" s="1"/>
  <c r="D11" i="145"/>
  <c r="F11" i="145" s="1"/>
  <c r="E11" i="145" s="1"/>
  <c r="C11" i="145"/>
  <c r="F10" i="145"/>
  <c r="E10" i="145"/>
  <c r="C10" i="145"/>
  <c r="D2" i="145"/>
  <c r="F50" i="144"/>
  <c r="F64" i="144"/>
  <c r="B40" i="144"/>
  <c r="B38" i="144"/>
  <c r="B66" i="144" s="1"/>
  <c r="B36" i="144"/>
  <c r="B65" i="144" s="1"/>
  <c r="B34" i="144"/>
  <c r="B16" i="144"/>
  <c r="B14" i="144"/>
  <c r="B12" i="144"/>
  <c r="B67" i="144"/>
  <c r="A67" i="144"/>
  <c r="A66" i="144"/>
  <c r="A65" i="144"/>
  <c r="B64" i="144"/>
  <c r="A64" i="144"/>
  <c r="D63" i="144"/>
  <c r="B63" i="144"/>
  <c r="A63" i="144"/>
  <c r="A54" i="144"/>
  <c r="A53" i="144"/>
  <c r="A51" i="144"/>
  <c r="F32" i="144"/>
  <c r="E32" i="144"/>
  <c r="D32" i="144"/>
  <c r="D34" i="144" s="1"/>
  <c r="C32" i="144"/>
  <c r="B15" i="144"/>
  <c r="B17" i="144" s="1"/>
  <c r="B19" i="144" s="1"/>
  <c r="D12" i="144"/>
  <c r="C12" i="144" s="1"/>
  <c r="D11" i="144"/>
  <c r="C11" i="144" s="1"/>
  <c r="F10" i="144"/>
  <c r="E10" i="144" s="1"/>
  <c r="C10" i="144"/>
  <c r="D2" i="144"/>
  <c r="F64" i="142"/>
  <c r="B64" i="142"/>
  <c r="A64" i="142"/>
  <c r="F67" i="143"/>
  <c r="F65" i="143"/>
  <c r="F64" i="143"/>
  <c r="B64" i="143"/>
  <c r="A64" i="143"/>
  <c r="F63" i="143"/>
  <c r="D63" i="143"/>
  <c r="B63" i="143"/>
  <c r="A63" i="143"/>
  <c r="F40" i="143"/>
  <c r="D40" i="143"/>
  <c r="B41" i="143"/>
  <c r="B54" i="143" s="1"/>
  <c r="B55" i="143" s="1"/>
  <c r="B39" i="143"/>
  <c r="B37" i="143"/>
  <c r="B67" i="143"/>
  <c r="A67" i="143"/>
  <c r="B66" i="143"/>
  <c r="A66" i="143"/>
  <c r="B65" i="143"/>
  <c r="A65" i="143"/>
  <c r="E63" i="143"/>
  <c r="C63" i="143"/>
  <c r="A55" i="143"/>
  <c r="A54" i="143"/>
  <c r="A53" i="143"/>
  <c r="B52" i="143"/>
  <c r="A52" i="143"/>
  <c r="A51" i="143"/>
  <c r="B50" i="143"/>
  <c r="A50" i="143"/>
  <c r="B53" i="143"/>
  <c r="B51" i="143"/>
  <c r="F32" i="143"/>
  <c r="E32" i="143" s="1"/>
  <c r="D32" i="143"/>
  <c r="D34" i="143" s="1"/>
  <c r="B16" i="143"/>
  <c r="B18" i="143" s="1"/>
  <c r="B13" i="143"/>
  <c r="B15" i="143" s="1"/>
  <c r="B17" i="143" s="1"/>
  <c r="B19" i="143" s="1"/>
  <c r="D12" i="143"/>
  <c r="F12" i="143" s="1"/>
  <c r="E12" i="143" s="1"/>
  <c r="D11" i="143"/>
  <c r="F11" i="143" s="1"/>
  <c r="E11" i="143" s="1"/>
  <c r="F10" i="143"/>
  <c r="E10" i="143" s="1"/>
  <c r="C10" i="143"/>
  <c r="D2" i="143"/>
  <c r="F67" i="141"/>
  <c r="F63" i="142"/>
  <c r="B63" i="142"/>
  <c r="A63" i="142"/>
  <c r="D67" i="141"/>
  <c r="B67" i="141"/>
  <c r="A67" i="141"/>
  <c r="F67" i="142"/>
  <c r="F65" i="142"/>
  <c r="D63" i="142"/>
  <c r="D14" i="142"/>
  <c r="D12" i="142"/>
  <c r="F40" i="142"/>
  <c r="F36" i="142"/>
  <c r="D38" i="142"/>
  <c r="D36" i="142"/>
  <c r="A67" i="142"/>
  <c r="A66" i="142"/>
  <c r="A54" i="142"/>
  <c r="A55" i="142" s="1"/>
  <c r="A53" i="142"/>
  <c r="A52" i="142"/>
  <c r="A51" i="142"/>
  <c r="B50" i="142"/>
  <c r="A50" i="142"/>
  <c r="B35" i="142"/>
  <c r="B51" i="142" s="1"/>
  <c r="D32" i="142"/>
  <c r="C32" i="142" s="1"/>
  <c r="B13" i="142"/>
  <c r="B15" i="142" s="1"/>
  <c r="B17" i="142" s="1"/>
  <c r="B19" i="142" s="1"/>
  <c r="C12" i="142"/>
  <c r="B16" i="142"/>
  <c r="B18" i="142" s="1"/>
  <c r="D11" i="142"/>
  <c r="C11" i="142" s="1"/>
  <c r="F10" i="142"/>
  <c r="E10" i="142" s="1"/>
  <c r="C10" i="142"/>
  <c r="D2" i="142"/>
  <c r="F66" i="141"/>
  <c r="F65" i="141"/>
  <c r="F64" i="141"/>
  <c r="F63" i="141"/>
  <c r="F38" i="141"/>
  <c r="F36" i="141"/>
  <c r="F32" i="141"/>
  <c r="D33" i="141"/>
  <c r="D40" i="141"/>
  <c r="D38" i="141"/>
  <c r="D36" i="141"/>
  <c r="D34" i="141"/>
  <c r="B38" i="141"/>
  <c r="B66" i="141" s="1"/>
  <c r="B34" i="141"/>
  <c r="B41" i="141"/>
  <c r="B39" i="141"/>
  <c r="B37" i="141"/>
  <c r="B35" i="141"/>
  <c r="D32" i="141"/>
  <c r="E32" i="141" s="1"/>
  <c r="A66" i="141"/>
  <c r="B65" i="141"/>
  <c r="A65" i="141"/>
  <c r="B64" i="141"/>
  <c r="A64" i="141"/>
  <c r="B63" i="141"/>
  <c r="A63" i="141"/>
  <c r="B55" i="141"/>
  <c r="B54" i="141"/>
  <c r="A54" i="141"/>
  <c r="A55" i="141" s="1"/>
  <c r="B53" i="141"/>
  <c r="A53" i="141"/>
  <c r="B52" i="141"/>
  <c r="A52" i="141"/>
  <c r="B51" i="141"/>
  <c r="A51" i="141"/>
  <c r="B50" i="141"/>
  <c r="A50" i="141"/>
  <c r="C32" i="141"/>
  <c r="D14" i="141"/>
  <c r="D16" i="141" s="1"/>
  <c r="B13" i="141"/>
  <c r="B15" i="141" s="1"/>
  <c r="B17" i="141" s="1"/>
  <c r="B19" i="141" s="1"/>
  <c r="F12" i="141"/>
  <c r="E12" i="141" s="1"/>
  <c r="D12" i="141"/>
  <c r="C12" i="141" s="1"/>
  <c r="B12" i="141"/>
  <c r="B14" i="141" s="1"/>
  <c r="B16" i="141" s="1"/>
  <c r="B18" i="141" s="1"/>
  <c r="F11" i="141"/>
  <c r="E11" i="141" s="1"/>
  <c r="D11" i="141"/>
  <c r="D13" i="141" s="1"/>
  <c r="D15" i="141" s="1"/>
  <c r="C11" i="141"/>
  <c r="F10" i="141"/>
  <c r="E10" i="141" s="1"/>
  <c r="C10" i="141"/>
  <c r="D2" i="141"/>
  <c r="F64" i="140"/>
  <c r="F66" i="140"/>
  <c r="F65" i="140"/>
  <c r="F63" i="140"/>
  <c r="F36" i="140"/>
  <c r="F34" i="140"/>
  <c r="F32" i="140"/>
  <c r="D40" i="140"/>
  <c r="D38" i="140"/>
  <c r="D34" i="140"/>
  <c r="D36" i="140" s="1"/>
  <c r="D33" i="140"/>
  <c r="B18" i="140"/>
  <c r="B16" i="140"/>
  <c r="D12" i="140"/>
  <c r="C12" i="140"/>
  <c r="D11" i="140"/>
  <c r="B67" i="140"/>
  <c r="A67" i="140"/>
  <c r="B66" i="140"/>
  <c r="A66" i="140"/>
  <c r="B65" i="140"/>
  <c r="A65" i="140"/>
  <c r="B64" i="140"/>
  <c r="A64" i="140"/>
  <c r="B63" i="140"/>
  <c r="A63" i="140"/>
  <c r="A55" i="140"/>
  <c r="A54" i="140"/>
  <c r="B53" i="140"/>
  <c r="A53" i="140"/>
  <c r="B52" i="140"/>
  <c r="A52" i="140"/>
  <c r="A51" i="140"/>
  <c r="B50" i="140"/>
  <c r="A50" i="140"/>
  <c r="B54" i="140"/>
  <c r="B55" i="140" s="1"/>
  <c r="B51" i="140"/>
  <c r="D32" i="140"/>
  <c r="E32" i="140" s="1"/>
  <c r="B13" i="140"/>
  <c r="B15" i="140" s="1"/>
  <c r="B17" i="140" s="1"/>
  <c r="B19" i="140" s="1"/>
  <c r="B12" i="140"/>
  <c r="B14" i="140" s="1"/>
  <c r="D13" i="140"/>
  <c r="F10" i="140"/>
  <c r="E10" i="140"/>
  <c r="C10" i="140"/>
  <c r="D2" i="140"/>
  <c r="B64" i="139"/>
  <c r="A64" i="139"/>
  <c r="D40" i="139"/>
  <c r="D38" i="139"/>
  <c r="D36" i="139"/>
  <c r="D34" i="139"/>
  <c r="D32" i="139"/>
  <c r="D11" i="139"/>
  <c r="D12" i="139"/>
  <c r="B67" i="139"/>
  <c r="A67" i="139"/>
  <c r="B66" i="139"/>
  <c r="A66" i="139"/>
  <c r="B65" i="139"/>
  <c r="A65" i="139"/>
  <c r="B63" i="139"/>
  <c r="A63" i="139"/>
  <c r="A54" i="139"/>
  <c r="A55" i="139" s="1"/>
  <c r="A53" i="139"/>
  <c r="A52" i="139"/>
  <c r="A51" i="139"/>
  <c r="B50" i="139"/>
  <c r="A50" i="139"/>
  <c r="B35" i="139"/>
  <c r="B51" i="139" s="1"/>
  <c r="D63" i="139"/>
  <c r="B13" i="139"/>
  <c r="B15" i="139" s="1"/>
  <c r="B17" i="139" s="1"/>
  <c r="B19" i="139" s="1"/>
  <c r="D14" i="139"/>
  <c r="C14" i="139" s="1"/>
  <c r="B12" i="139"/>
  <c r="B14" i="139" s="1"/>
  <c r="D13" i="139"/>
  <c r="F10" i="139"/>
  <c r="E10" i="139" s="1"/>
  <c r="C10" i="139"/>
  <c r="D2" i="139"/>
  <c r="F38" i="138"/>
  <c r="F34" i="138"/>
  <c r="D41" i="138"/>
  <c r="D39" i="138"/>
  <c r="D37" i="138"/>
  <c r="D35" i="138"/>
  <c r="D64" i="138"/>
  <c r="F64" i="138" s="1"/>
  <c r="D40" i="138"/>
  <c r="D38" i="138"/>
  <c r="D36" i="138"/>
  <c r="D34" i="138"/>
  <c r="F36" i="138"/>
  <c r="D63" i="138"/>
  <c r="F50" i="138"/>
  <c r="B52" i="138"/>
  <c r="A52" i="138"/>
  <c r="A51" i="138"/>
  <c r="B51" i="138"/>
  <c r="D50" i="138"/>
  <c r="B50" i="138"/>
  <c r="A50" i="138"/>
  <c r="F33" i="138"/>
  <c r="F32" i="138"/>
  <c r="F64" i="137"/>
  <c r="F51" i="137"/>
  <c r="F50" i="137"/>
  <c r="F41" i="137"/>
  <c r="F39" i="137"/>
  <c r="F37" i="137"/>
  <c r="F35" i="137"/>
  <c r="D35" i="137"/>
  <c r="F33" i="137"/>
  <c r="D33" i="137"/>
  <c r="F17" i="137"/>
  <c r="F40" i="137"/>
  <c r="F36" i="137"/>
  <c r="F38" i="137"/>
  <c r="D40" i="137"/>
  <c r="D38" i="137"/>
  <c r="B36" i="137"/>
  <c r="B34" i="137"/>
  <c r="A67" i="138"/>
  <c r="A66" i="138"/>
  <c r="A65" i="138"/>
  <c r="B63" i="138"/>
  <c r="A63" i="138"/>
  <c r="A54" i="138"/>
  <c r="A55" i="138" s="1"/>
  <c r="A53" i="138"/>
  <c r="B66" i="138"/>
  <c r="B65" i="138"/>
  <c r="B35" i="138"/>
  <c r="F35" i="138"/>
  <c r="D33" i="138"/>
  <c r="D32" i="138"/>
  <c r="B12" i="138"/>
  <c r="B14" i="138" s="1"/>
  <c r="B16" i="138" s="1"/>
  <c r="B18" i="138" s="1"/>
  <c r="F17" i="138"/>
  <c r="D12" i="138"/>
  <c r="C12" i="138" s="1"/>
  <c r="D11" i="138"/>
  <c r="F10" i="138"/>
  <c r="C50" i="138"/>
  <c r="B13" i="138"/>
  <c r="B15" i="138" s="1"/>
  <c r="B17" i="138" s="1"/>
  <c r="B19" i="138" s="1"/>
  <c r="C11" i="138"/>
  <c r="E10" i="138"/>
  <c r="C10" i="138"/>
  <c r="D2" i="138"/>
  <c r="B55" i="145" l="1"/>
  <c r="D13" i="145"/>
  <c r="C32" i="145"/>
  <c r="D63" i="145"/>
  <c r="C12" i="145"/>
  <c r="F12" i="145"/>
  <c r="E12" i="145" s="1"/>
  <c r="D64" i="145"/>
  <c r="C34" i="145"/>
  <c r="B36" i="145"/>
  <c r="B64" i="145"/>
  <c r="D36" i="145"/>
  <c r="C13" i="145"/>
  <c r="F13" i="145"/>
  <c r="E13" i="145" s="1"/>
  <c r="F34" i="145"/>
  <c r="E34" i="145" s="1"/>
  <c r="D33" i="145"/>
  <c r="B51" i="144"/>
  <c r="D36" i="144"/>
  <c r="D64" i="144"/>
  <c r="C34" i="144"/>
  <c r="F34" i="144"/>
  <c r="E34" i="144" s="1"/>
  <c r="F12" i="144"/>
  <c r="E12" i="144" s="1"/>
  <c r="D14" i="144"/>
  <c r="F11" i="144"/>
  <c r="E11" i="144" s="1"/>
  <c r="D13" i="144"/>
  <c r="C63" i="144"/>
  <c r="F63" i="144"/>
  <c r="E63" i="144" s="1"/>
  <c r="D33" i="144"/>
  <c r="C32" i="143"/>
  <c r="D64" i="143"/>
  <c r="F34" i="143"/>
  <c r="E34" i="143" s="1"/>
  <c r="C34" i="143"/>
  <c r="D36" i="143"/>
  <c r="C11" i="143"/>
  <c r="C12" i="143"/>
  <c r="D13" i="143"/>
  <c r="D14" i="143"/>
  <c r="D33" i="143"/>
  <c r="D33" i="142"/>
  <c r="C33" i="142" s="1"/>
  <c r="C14" i="142"/>
  <c r="D16" i="142"/>
  <c r="F14" i="142"/>
  <c r="E14" i="142" s="1"/>
  <c r="D34" i="142"/>
  <c r="D50" i="142"/>
  <c r="F11" i="142"/>
  <c r="E11" i="142" s="1"/>
  <c r="D13" i="142"/>
  <c r="F32" i="142"/>
  <c r="E32" i="142" s="1"/>
  <c r="D35" i="142"/>
  <c r="F12" i="142"/>
  <c r="E12" i="142" s="1"/>
  <c r="C14" i="141"/>
  <c r="D63" i="141"/>
  <c r="E63" i="141" s="1"/>
  <c r="C16" i="141"/>
  <c r="D18" i="141"/>
  <c r="F16" i="141"/>
  <c r="E16" i="141" s="1"/>
  <c r="D64" i="141"/>
  <c r="C34" i="141"/>
  <c r="F34" i="141"/>
  <c r="E34" i="141" s="1"/>
  <c r="C15" i="141"/>
  <c r="D17" i="141"/>
  <c r="F15" i="141"/>
  <c r="E15" i="141" s="1"/>
  <c r="C13" i="141"/>
  <c r="F14" i="141"/>
  <c r="E14" i="141" s="1"/>
  <c r="C63" i="141"/>
  <c r="F13" i="141"/>
  <c r="E13" i="141" s="1"/>
  <c r="D15" i="140"/>
  <c r="F15" i="140" s="1"/>
  <c r="E15" i="140" s="1"/>
  <c r="C13" i="140"/>
  <c r="F11" i="140"/>
  <c r="E11" i="140" s="1"/>
  <c r="C32" i="140"/>
  <c r="C11" i="140"/>
  <c r="C15" i="140"/>
  <c r="D17" i="140"/>
  <c r="D63" i="140"/>
  <c r="F12" i="140"/>
  <c r="E12" i="140" s="1"/>
  <c r="D14" i="140"/>
  <c r="F13" i="140"/>
  <c r="E13" i="140" s="1"/>
  <c r="B52" i="139"/>
  <c r="F12" i="139"/>
  <c r="E12" i="139" s="1"/>
  <c r="C12" i="139"/>
  <c r="C63" i="139"/>
  <c r="F63" i="139"/>
  <c r="E63" i="139" s="1"/>
  <c r="D15" i="139"/>
  <c r="C13" i="139"/>
  <c r="F13" i="139"/>
  <c r="E13" i="139" s="1"/>
  <c r="C11" i="139"/>
  <c r="C32" i="139"/>
  <c r="D33" i="139"/>
  <c r="F14" i="139"/>
  <c r="E14" i="139" s="1"/>
  <c r="D16" i="139"/>
  <c r="F11" i="139"/>
  <c r="E11" i="139" s="1"/>
  <c r="F32" i="139"/>
  <c r="E32" i="139" s="1"/>
  <c r="D51" i="138"/>
  <c r="B37" i="138"/>
  <c r="B67" i="138"/>
  <c r="D13" i="138"/>
  <c r="C13" i="138" s="1"/>
  <c r="E32" i="138"/>
  <c r="F12" i="138"/>
  <c r="E12" i="138" s="1"/>
  <c r="C32" i="138"/>
  <c r="F11" i="138"/>
  <c r="E11" i="138" s="1"/>
  <c r="D14" i="138"/>
  <c r="E50" i="138"/>
  <c r="E34" i="138"/>
  <c r="C34" i="138"/>
  <c r="F13" i="138"/>
  <c r="E13" i="138" s="1"/>
  <c r="D15" i="138"/>
  <c r="F14" i="138"/>
  <c r="E14" i="138" s="1"/>
  <c r="D32" i="137"/>
  <c r="D11" i="137"/>
  <c r="D13" i="137" s="1"/>
  <c r="F10" i="137"/>
  <c r="D12" i="137"/>
  <c r="B67" i="137"/>
  <c r="A67" i="137"/>
  <c r="B66" i="137"/>
  <c r="A66" i="137"/>
  <c r="B65" i="137"/>
  <c r="A65" i="137"/>
  <c r="B64" i="137"/>
  <c r="A64" i="137"/>
  <c r="A54" i="137"/>
  <c r="A53" i="137"/>
  <c r="B52" i="137"/>
  <c r="A52" i="137"/>
  <c r="B51" i="137"/>
  <c r="A51" i="137"/>
  <c r="B50" i="137"/>
  <c r="A50" i="137"/>
  <c r="F55" i="136"/>
  <c r="D55" i="136"/>
  <c r="F67" i="136"/>
  <c r="D67" i="136"/>
  <c r="D66" i="136"/>
  <c r="D40" i="136"/>
  <c r="D38" i="136"/>
  <c r="D34" i="137"/>
  <c r="A55" i="137"/>
  <c r="B13" i="137"/>
  <c r="B15" i="137" s="1"/>
  <c r="B17" i="137" s="1"/>
  <c r="B19" i="137" s="1"/>
  <c r="C12" i="137"/>
  <c r="B14" i="137"/>
  <c r="B16" i="137" s="1"/>
  <c r="B18" i="137" s="1"/>
  <c r="E10" i="137"/>
  <c r="C10" i="137"/>
  <c r="D2" i="137"/>
  <c r="F65" i="136"/>
  <c r="D37" i="136"/>
  <c r="F36" i="136"/>
  <c r="D36" i="136"/>
  <c r="D35" i="136"/>
  <c r="F63" i="145" l="1"/>
  <c r="E63" i="145" s="1"/>
  <c r="C63" i="145"/>
  <c r="C36" i="145"/>
  <c r="F36" i="145"/>
  <c r="E36" i="145" s="1"/>
  <c r="D65" i="145"/>
  <c r="D16" i="145"/>
  <c r="D18" i="145" s="1"/>
  <c r="D19" i="145" s="1"/>
  <c r="F14" i="145"/>
  <c r="E14" i="145" s="1"/>
  <c r="C14" i="145"/>
  <c r="C64" i="145"/>
  <c r="F64" i="145"/>
  <c r="E64" i="145" s="1"/>
  <c r="D35" i="145"/>
  <c r="D50" i="145"/>
  <c r="F33" i="145"/>
  <c r="E33" i="145" s="1"/>
  <c r="C33" i="145"/>
  <c r="C15" i="145"/>
  <c r="F15" i="145"/>
  <c r="E15" i="145" s="1"/>
  <c r="B65" i="145"/>
  <c r="D35" i="144"/>
  <c r="C33" i="144"/>
  <c r="F33" i="144"/>
  <c r="E33" i="144" s="1"/>
  <c r="D50" i="144"/>
  <c r="D15" i="144"/>
  <c r="C13" i="144"/>
  <c r="F13" i="144"/>
  <c r="E13" i="144" s="1"/>
  <c r="C36" i="144"/>
  <c r="F36" i="144"/>
  <c r="E36" i="144" s="1"/>
  <c r="D38" i="144"/>
  <c r="D65" i="144"/>
  <c r="D16" i="144"/>
  <c r="F14" i="144"/>
  <c r="E14" i="144" s="1"/>
  <c r="C14" i="144"/>
  <c r="C64" i="144"/>
  <c r="E64" i="144"/>
  <c r="C14" i="143"/>
  <c r="D16" i="143"/>
  <c r="F14" i="143"/>
  <c r="E14" i="143" s="1"/>
  <c r="C36" i="143"/>
  <c r="F36" i="143"/>
  <c r="E36" i="143" s="1"/>
  <c r="D65" i="143"/>
  <c r="D38" i="143"/>
  <c r="D15" i="143"/>
  <c r="C13" i="143"/>
  <c r="F13" i="143"/>
  <c r="E13" i="143" s="1"/>
  <c r="D50" i="143"/>
  <c r="C33" i="143"/>
  <c r="F33" i="143"/>
  <c r="E33" i="143" s="1"/>
  <c r="D35" i="143"/>
  <c r="C64" i="143"/>
  <c r="E64" i="143"/>
  <c r="B66" i="142"/>
  <c r="B67" i="142"/>
  <c r="F33" i="142"/>
  <c r="E33" i="142" s="1"/>
  <c r="D51" i="142"/>
  <c r="D37" i="142"/>
  <c r="F35" i="142"/>
  <c r="E35" i="142" s="1"/>
  <c r="C35" i="142"/>
  <c r="D64" i="142"/>
  <c r="F34" i="142"/>
  <c r="E34" i="142" s="1"/>
  <c r="C34" i="142"/>
  <c r="E63" i="142"/>
  <c r="C63" i="142"/>
  <c r="F50" i="142"/>
  <c r="E50" i="142" s="1"/>
  <c r="C50" i="142"/>
  <c r="D18" i="142"/>
  <c r="F16" i="142"/>
  <c r="E16" i="142" s="1"/>
  <c r="C16" i="142"/>
  <c r="F13" i="142"/>
  <c r="E13" i="142" s="1"/>
  <c r="C13" i="142"/>
  <c r="D15" i="142"/>
  <c r="B52" i="142"/>
  <c r="B39" i="142"/>
  <c r="F18" i="141"/>
  <c r="E18" i="141" s="1"/>
  <c r="C18" i="141"/>
  <c r="C64" i="141"/>
  <c r="E64" i="141"/>
  <c r="D35" i="141"/>
  <c r="C33" i="141"/>
  <c r="D50" i="141"/>
  <c r="F33" i="141"/>
  <c r="E33" i="141" s="1"/>
  <c r="D19" i="141"/>
  <c r="F17" i="141"/>
  <c r="E17" i="141" s="1"/>
  <c r="C17" i="141"/>
  <c r="C36" i="141"/>
  <c r="D65" i="141"/>
  <c r="E36" i="141"/>
  <c r="E63" i="140"/>
  <c r="C63" i="140"/>
  <c r="C17" i="140"/>
  <c r="F17" i="140"/>
  <c r="E17" i="140" s="1"/>
  <c r="D19" i="140"/>
  <c r="D16" i="140"/>
  <c r="C14" i="140"/>
  <c r="F14" i="140"/>
  <c r="E14" i="140" s="1"/>
  <c r="F33" i="140"/>
  <c r="E33" i="140" s="1"/>
  <c r="D35" i="140"/>
  <c r="D50" i="140"/>
  <c r="C33" i="140"/>
  <c r="D64" i="140"/>
  <c r="E34" i="140"/>
  <c r="C34" i="140"/>
  <c r="D64" i="139"/>
  <c r="F34" i="139"/>
  <c r="E34" i="139" s="1"/>
  <c r="C34" i="139"/>
  <c r="D50" i="139"/>
  <c r="F33" i="139"/>
  <c r="E33" i="139" s="1"/>
  <c r="D35" i="139"/>
  <c r="C33" i="139"/>
  <c r="B53" i="139"/>
  <c r="B41" i="139"/>
  <c r="B54" i="139" s="1"/>
  <c r="B55" i="139" s="1"/>
  <c r="D17" i="139"/>
  <c r="F15" i="139"/>
  <c r="E15" i="139" s="1"/>
  <c r="C15" i="139"/>
  <c r="D18" i="139"/>
  <c r="F16" i="139"/>
  <c r="E16" i="139" s="1"/>
  <c r="C16" i="139"/>
  <c r="D65" i="138"/>
  <c r="F65" i="138" s="1"/>
  <c r="E36" i="138"/>
  <c r="B39" i="138"/>
  <c r="F63" i="138"/>
  <c r="E63" i="138" s="1"/>
  <c r="C63" i="138"/>
  <c r="D16" i="138"/>
  <c r="C14" i="138"/>
  <c r="D17" i="138"/>
  <c r="F15" i="138"/>
  <c r="E15" i="138" s="1"/>
  <c r="C15" i="138"/>
  <c r="C36" i="138"/>
  <c r="C33" i="138"/>
  <c r="E33" i="138"/>
  <c r="F51" i="138"/>
  <c r="E51" i="138" s="1"/>
  <c r="C51" i="138"/>
  <c r="D51" i="137"/>
  <c r="F34" i="137"/>
  <c r="D36" i="137"/>
  <c r="C32" i="137"/>
  <c r="D63" i="137"/>
  <c r="D50" i="137"/>
  <c r="F32" i="137"/>
  <c r="C11" i="137"/>
  <c r="E32" i="137"/>
  <c r="C13" i="137"/>
  <c r="D15" i="137"/>
  <c r="F13" i="137"/>
  <c r="E13" i="137" s="1"/>
  <c r="D14" i="137"/>
  <c r="F12" i="137"/>
  <c r="E12" i="137" s="1"/>
  <c r="F11" i="137"/>
  <c r="E11" i="137" s="1"/>
  <c r="B65" i="136"/>
  <c r="A65" i="136"/>
  <c r="B64" i="136"/>
  <c r="A64" i="136"/>
  <c r="B63" i="136"/>
  <c r="A63" i="136"/>
  <c r="A54" i="136"/>
  <c r="A52" i="136"/>
  <c r="A51" i="136"/>
  <c r="B50" i="136"/>
  <c r="A50" i="136"/>
  <c r="B52" i="136"/>
  <c r="B35" i="136"/>
  <c r="B51" i="136" s="1"/>
  <c r="D32" i="136"/>
  <c r="D33" i="136" s="1"/>
  <c r="B13" i="136"/>
  <c r="B15" i="136" s="1"/>
  <c r="B17" i="136" s="1"/>
  <c r="B19" i="136" s="1"/>
  <c r="D12" i="136"/>
  <c r="D14" i="136" s="1"/>
  <c r="B12" i="136"/>
  <c r="B14" i="136" s="1"/>
  <c r="B16" i="136" s="1"/>
  <c r="D11" i="136"/>
  <c r="C11" i="136" s="1"/>
  <c r="F10" i="136"/>
  <c r="E10" i="136" s="1"/>
  <c r="C10" i="136"/>
  <c r="D2" i="136"/>
  <c r="F65" i="145" l="1"/>
  <c r="E65" i="145" s="1"/>
  <c r="C65" i="145"/>
  <c r="C17" i="145"/>
  <c r="F17" i="145"/>
  <c r="E17" i="145" s="1"/>
  <c r="F50" i="145"/>
  <c r="E50" i="145" s="1"/>
  <c r="C50" i="145"/>
  <c r="B66" i="145"/>
  <c r="D51" i="145"/>
  <c r="C35" i="145"/>
  <c r="F35" i="145"/>
  <c r="E35" i="145" s="1"/>
  <c r="D66" i="145"/>
  <c r="C38" i="145"/>
  <c r="F38" i="145"/>
  <c r="E38" i="145" s="1"/>
  <c r="C16" i="145"/>
  <c r="F16" i="145"/>
  <c r="E16" i="145" s="1"/>
  <c r="C16" i="144"/>
  <c r="D18" i="144"/>
  <c r="F16" i="144"/>
  <c r="E16" i="144" s="1"/>
  <c r="C50" i="144"/>
  <c r="E50" i="144"/>
  <c r="C65" i="144"/>
  <c r="F65" i="144"/>
  <c r="E65" i="144" s="1"/>
  <c r="C38" i="144"/>
  <c r="D66" i="144"/>
  <c r="F38" i="144"/>
  <c r="E38" i="144" s="1"/>
  <c r="D40" i="144"/>
  <c r="C15" i="144"/>
  <c r="F15" i="144"/>
  <c r="E15" i="144" s="1"/>
  <c r="D51" i="144"/>
  <c r="C35" i="144"/>
  <c r="F35" i="144"/>
  <c r="E35" i="144" s="1"/>
  <c r="D37" i="144"/>
  <c r="F15" i="143"/>
  <c r="E15" i="143" s="1"/>
  <c r="C15" i="143"/>
  <c r="D17" i="143"/>
  <c r="F50" i="143"/>
  <c r="E50" i="143" s="1"/>
  <c r="C50" i="143"/>
  <c r="D66" i="143"/>
  <c r="C38" i="143"/>
  <c r="F38" i="143"/>
  <c r="E38" i="143" s="1"/>
  <c r="C35" i="143"/>
  <c r="F35" i="143"/>
  <c r="E35" i="143" s="1"/>
  <c r="D51" i="143"/>
  <c r="D37" i="143"/>
  <c r="E65" i="143"/>
  <c r="C65" i="143"/>
  <c r="C16" i="143"/>
  <c r="D18" i="143"/>
  <c r="F16" i="143"/>
  <c r="E16" i="143" s="1"/>
  <c r="C15" i="142"/>
  <c r="D17" i="142"/>
  <c r="F15" i="142"/>
  <c r="E15" i="142" s="1"/>
  <c r="B53" i="142"/>
  <c r="B54" i="142"/>
  <c r="B55" i="142" s="1"/>
  <c r="E36" i="142"/>
  <c r="D40" i="142"/>
  <c r="D65" i="142"/>
  <c r="C36" i="142"/>
  <c r="C37" i="142"/>
  <c r="D52" i="142"/>
  <c r="D39" i="142"/>
  <c r="F37" i="142"/>
  <c r="E37" i="142" s="1"/>
  <c r="C18" i="142"/>
  <c r="F18" i="142"/>
  <c r="E18" i="142" s="1"/>
  <c r="C64" i="142"/>
  <c r="E64" i="142"/>
  <c r="C51" i="142"/>
  <c r="F51" i="142"/>
  <c r="E51" i="142" s="1"/>
  <c r="D66" i="141"/>
  <c r="C38" i="141"/>
  <c r="E38" i="141"/>
  <c r="E65" i="141"/>
  <c r="C65" i="141"/>
  <c r="F50" i="141"/>
  <c r="E50" i="141" s="1"/>
  <c r="C50" i="141"/>
  <c r="C19" i="141"/>
  <c r="F19" i="141"/>
  <c r="E19" i="141" s="1"/>
  <c r="D51" i="141"/>
  <c r="D37" i="141"/>
  <c r="C35" i="141"/>
  <c r="F35" i="141"/>
  <c r="E35" i="141" s="1"/>
  <c r="E36" i="140"/>
  <c r="D65" i="140"/>
  <c r="C36" i="140"/>
  <c r="F50" i="140"/>
  <c r="E50" i="140" s="1"/>
  <c r="C50" i="140"/>
  <c r="D51" i="140"/>
  <c r="D37" i="140"/>
  <c r="C35" i="140"/>
  <c r="F35" i="140"/>
  <c r="E35" i="140" s="1"/>
  <c r="C16" i="140"/>
  <c r="D18" i="140"/>
  <c r="F16" i="140"/>
  <c r="E16" i="140" s="1"/>
  <c r="C64" i="140"/>
  <c r="E64" i="140"/>
  <c r="F19" i="140"/>
  <c r="E19" i="140" s="1"/>
  <c r="C19" i="140"/>
  <c r="D37" i="139"/>
  <c r="D51" i="139"/>
  <c r="C35" i="139"/>
  <c r="F35" i="139"/>
  <c r="E35" i="139" s="1"/>
  <c r="F17" i="139"/>
  <c r="E17" i="139" s="1"/>
  <c r="C17" i="139"/>
  <c r="D19" i="139"/>
  <c r="D65" i="139"/>
  <c r="C36" i="139"/>
  <c r="F36" i="139"/>
  <c r="E36" i="139" s="1"/>
  <c r="C18" i="139"/>
  <c r="F18" i="139"/>
  <c r="E18" i="139" s="1"/>
  <c r="C50" i="139"/>
  <c r="F50" i="139"/>
  <c r="E50" i="139" s="1"/>
  <c r="F64" i="139"/>
  <c r="E64" i="139" s="1"/>
  <c r="C64" i="139"/>
  <c r="D66" i="138"/>
  <c r="F37" i="138"/>
  <c r="D52" i="138"/>
  <c r="F52" i="138" s="1"/>
  <c r="E52" i="138" s="1"/>
  <c r="B53" i="138"/>
  <c r="B41" i="138"/>
  <c r="B54" i="138" s="1"/>
  <c r="B55" i="138" s="1"/>
  <c r="C16" i="138"/>
  <c r="D18" i="138"/>
  <c r="F16" i="138"/>
  <c r="E16" i="138" s="1"/>
  <c r="C64" i="138"/>
  <c r="E64" i="138"/>
  <c r="C35" i="138"/>
  <c r="E35" i="138"/>
  <c r="C38" i="138"/>
  <c r="E38" i="138"/>
  <c r="C17" i="138"/>
  <c r="D19" i="138"/>
  <c r="E17" i="138"/>
  <c r="D53" i="137"/>
  <c r="D52" i="137"/>
  <c r="D64" i="137"/>
  <c r="B38" i="137"/>
  <c r="B53" i="137" s="1"/>
  <c r="C33" i="137"/>
  <c r="E33" i="137"/>
  <c r="C34" i="137"/>
  <c r="E34" i="137"/>
  <c r="F63" i="137"/>
  <c r="E63" i="137" s="1"/>
  <c r="C63" i="137"/>
  <c r="C14" i="137"/>
  <c r="D16" i="137"/>
  <c r="F14" i="137"/>
  <c r="E14" i="137" s="1"/>
  <c r="D17" i="137"/>
  <c r="F15" i="137"/>
  <c r="E15" i="137" s="1"/>
  <c r="C15" i="137"/>
  <c r="C12" i="136"/>
  <c r="D16" i="136"/>
  <c r="F14" i="136"/>
  <c r="E14" i="136" s="1"/>
  <c r="C14" i="136"/>
  <c r="D50" i="136"/>
  <c r="C33" i="136"/>
  <c r="F33" i="136"/>
  <c r="E33" i="136" s="1"/>
  <c r="D34" i="136"/>
  <c r="F11" i="136"/>
  <c r="E11" i="136" s="1"/>
  <c r="D13" i="136"/>
  <c r="F32" i="136"/>
  <c r="E32" i="136" s="1"/>
  <c r="F12" i="136"/>
  <c r="E12" i="136" s="1"/>
  <c r="C32" i="136"/>
  <c r="D63" i="136"/>
  <c r="D64" i="135"/>
  <c r="D63" i="135"/>
  <c r="C63" i="135" s="1"/>
  <c r="B66" i="135"/>
  <c r="B65" i="135"/>
  <c r="A67" i="135"/>
  <c r="A66" i="135"/>
  <c r="A65" i="135"/>
  <c r="A54" i="135"/>
  <c r="A53" i="135"/>
  <c r="A52" i="135"/>
  <c r="B51" i="135"/>
  <c r="A51" i="135"/>
  <c r="B40" i="135"/>
  <c r="B67" i="135" s="1"/>
  <c r="B35" i="135"/>
  <c r="B37" i="135" s="1"/>
  <c r="D35" i="135"/>
  <c r="D51" i="135" s="1"/>
  <c r="F51" i="135" s="1"/>
  <c r="D36" i="135"/>
  <c r="F36" i="135" s="1"/>
  <c r="D32" i="135"/>
  <c r="D33" i="135" s="1"/>
  <c r="D11" i="135"/>
  <c r="D12" i="135"/>
  <c r="B64" i="135"/>
  <c r="A64" i="135"/>
  <c r="B63" i="135"/>
  <c r="A63" i="135"/>
  <c r="B50" i="135"/>
  <c r="A50" i="135"/>
  <c r="A55" i="135"/>
  <c r="D34" i="135"/>
  <c r="B14" i="135"/>
  <c r="B16" i="135" s="1"/>
  <c r="B18" i="135" s="1"/>
  <c r="B13" i="135"/>
  <c r="B15" i="135" s="1"/>
  <c r="B17" i="135" s="1"/>
  <c r="B19" i="135" s="1"/>
  <c r="C12" i="135"/>
  <c r="B12" i="135"/>
  <c r="D13" i="135"/>
  <c r="C11" i="135"/>
  <c r="F10" i="135"/>
  <c r="E10" i="135" s="1"/>
  <c r="C10" i="135"/>
  <c r="D2" i="135"/>
  <c r="A67" i="134"/>
  <c r="B67" i="134"/>
  <c r="A66" i="134"/>
  <c r="B65" i="134"/>
  <c r="A65" i="134"/>
  <c r="B54" i="134"/>
  <c r="A52" i="134"/>
  <c r="B52" i="134"/>
  <c r="B53" i="134"/>
  <c r="A53" i="134"/>
  <c r="F37" i="145" l="1"/>
  <c r="E37" i="145" s="1"/>
  <c r="D52" i="145"/>
  <c r="C37" i="145"/>
  <c r="F19" i="145"/>
  <c r="E19" i="145" s="1"/>
  <c r="C19" i="145"/>
  <c r="F18" i="145"/>
  <c r="E18" i="145" s="1"/>
  <c r="C18" i="145"/>
  <c r="C66" i="145"/>
  <c r="F66" i="145"/>
  <c r="E66" i="145" s="1"/>
  <c r="C51" i="145"/>
  <c r="F51" i="145"/>
  <c r="E51" i="145" s="1"/>
  <c r="C40" i="145"/>
  <c r="F40" i="145"/>
  <c r="E40" i="145" s="1"/>
  <c r="D67" i="145"/>
  <c r="C37" i="144"/>
  <c r="F37" i="144"/>
  <c r="E37" i="144" s="1"/>
  <c r="D39" i="144"/>
  <c r="C51" i="144"/>
  <c r="F51" i="144"/>
  <c r="E51" i="144" s="1"/>
  <c r="F40" i="144"/>
  <c r="E40" i="144" s="1"/>
  <c r="D67" i="144"/>
  <c r="C40" i="144"/>
  <c r="F18" i="144"/>
  <c r="E18" i="144" s="1"/>
  <c r="C18" i="144"/>
  <c r="F17" i="144"/>
  <c r="E17" i="144" s="1"/>
  <c r="C17" i="144"/>
  <c r="C66" i="144"/>
  <c r="F66" i="144"/>
  <c r="E66" i="144" s="1"/>
  <c r="F51" i="143"/>
  <c r="E51" i="143" s="1"/>
  <c r="C51" i="143"/>
  <c r="E40" i="143"/>
  <c r="C40" i="143"/>
  <c r="D67" i="143"/>
  <c r="D19" i="143"/>
  <c r="F17" i="143"/>
  <c r="E17" i="143" s="1"/>
  <c r="C17" i="143"/>
  <c r="F66" i="143"/>
  <c r="E66" i="143" s="1"/>
  <c r="C66" i="143"/>
  <c r="C18" i="143"/>
  <c r="F18" i="143"/>
  <c r="E18" i="143" s="1"/>
  <c r="D52" i="143"/>
  <c r="C37" i="143"/>
  <c r="F37" i="143"/>
  <c r="E37" i="143" s="1"/>
  <c r="D39" i="143"/>
  <c r="D66" i="142"/>
  <c r="C38" i="142"/>
  <c r="F38" i="142"/>
  <c r="E38" i="142" s="1"/>
  <c r="D53" i="142"/>
  <c r="D41" i="142"/>
  <c r="F39" i="142"/>
  <c r="E39" i="142" s="1"/>
  <c r="C39" i="142"/>
  <c r="E65" i="142"/>
  <c r="C65" i="142"/>
  <c r="F52" i="142"/>
  <c r="E52" i="142" s="1"/>
  <c r="C52" i="142"/>
  <c r="D19" i="142"/>
  <c r="F17" i="142"/>
  <c r="E17" i="142" s="1"/>
  <c r="C17" i="142"/>
  <c r="D39" i="141"/>
  <c r="C37" i="141"/>
  <c r="D52" i="141"/>
  <c r="F37" i="141"/>
  <c r="E37" i="141" s="1"/>
  <c r="F40" i="141"/>
  <c r="E40" i="141" s="1"/>
  <c r="C40" i="141"/>
  <c r="C51" i="141"/>
  <c r="F51" i="141"/>
  <c r="E51" i="141" s="1"/>
  <c r="C66" i="141"/>
  <c r="E66" i="141"/>
  <c r="C18" i="140"/>
  <c r="F18" i="140"/>
  <c r="E18" i="140" s="1"/>
  <c r="D39" i="140"/>
  <c r="F37" i="140"/>
  <c r="E37" i="140" s="1"/>
  <c r="D52" i="140"/>
  <c r="C37" i="140"/>
  <c r="C51" i="140"/>
  <c r="F51" i="140"/>
  <c r="E51" i="140" s="1"/>
  <c r="E65" i="140"/>
  <c r="C65" i="140"/>
  <c r="D66" i="140"/>
  <c r="C38" i="140"/>
  <c r="F38" i="140"/>
  <c r="E38" i="140" s="1"/>
  <c r="D66" i="139"/>
  <c r="C38" i="139"/>
  <c r="F38" i="139"/>
  <c r="E38" i="139" s="1"/>
  <c r="F19" i="139"/>
  <c r="E19" i="139" s="1"/>
  <c r="C19" i="139"/>
  <c r="F51" i="139"/>
  <c r="E51" i="139" s="1"/>
  <c r="C51" i="139"/>
  <c r="F65" i="139"/>
  <c r="E65" i="139" s="1"/>
  <c r="C65" i="139"/>
  <c r="D52" i="139"/>
  <c r="F37" i="139"/>
  <c r="E37" i="139" s="1"/>
  <c r="C37" i="139"/>
  <c r="D39" i="139"/>
  <c r="C52" i="138"/>
  <c r="F39" i="138"/>
  <c r="D53" i="138"/>
  <c r="C53" i="138" s="1"/>
  <c r="F40" i="138"/>
  <c r="D67" i="138"/>
  <c r="F18" i="138"/>
  <c r="E18" i="138" s="1"/>
  <c r="C18" i="138"/>
  <c r="E40" i="138"/>
  <c r="C40" i="138"/>
  <c r="E37" i="138"/>
  <c r="C37" i="138"/>
  <c r="E65" i="138"/>
  <c r="C65" i="138"/>
  <c r="C19" i="138"/>
  <c r="F19" i="138"/>
  <c r="E19" i="138" s="1"/>
  <c r="D37" i="137"/>
  <c r="E35" i="137"/>
  <c r="D65" i="137"/>
  <c r="B40" i="137"/>
  <c r="B54" i="137" s="1"/>
  <c r="B55" i="137"/>
  <c r="D18" i="137"/>
  <c r="C16" i="137"/>
  <c r="F16" i="137"/>
  <c r="E16" i="137" s="1"/>
  <c r="C35" i="137"/>
  <c r="E36" i="137"/>
  <c r="C36" i="137"/>
  <c r="E50" i="137"/>
  <c r="C50" i="137"/>
  <c r="C17" i="137"/>
  <c r="E17" i="137"/>
  <c r="D19" i="137"/>
  <c r="C64" i="137"/>
  <c r="E64" i="137"/>
  <c r="B52" i="135"/>
  <c r="B39" i="135"/>
  <c r="D65" i="135"/>
  <c r="D64" i="136"/>
  <c r="C34" i="136"/>
  <c r="F34" i="136"/>
  <c r="E34" i="136" s="1"/>
  <c r="D51" i="136"/>
  <c r="C35" i="136"/>
  <c r="F35" i="136"/>
  <c r="E35" i="136" s="1"/>
  <c r="D39" i="136"/>
  <c r="B54" i="136"/>
  <c r="F63" i="136"/>
  <c r="E63" i="136" s="1"/>
  <c r="C63" i="136"/>
  <c r="C13" i="136"/>
  <c r="D15" i="136"/>
  <c r="F13" i="136"/>
  <c r="E13" i="136" s="1"/>
  <c r="F50" i="136"/>
  <c r="E50" i="136" s="1"/>
  <c r="C50" i="136"/>
  <c r="D18" i="136"/>
  <c r="F16" i="136"/>
  <c r="E16" i="136" s="1"/>
  <c r="C16" i="136"/>
  <c r="D37" i="135"/>
  <c r="F32" i="135"/>
  <c r="E32" i="135" s="1"/>
  <c r="C32" i="135"/>
  <c r="D15" i="135"/>
  <c r="F13" i="135"/>
  <c r="E13" i="135" s="1"/>
  <c r="C13" i="135"/>
  <c r="C64" i="135"/>
  <c r="F64" i="135"/>
  <c r="E64" i="135" s="1"/>
  <c r="C34" i="135"/>
  <c r="F34" i="135"/>
  <c r="E34" i="135" s="1"/>
  <c r="F11" i="135"/>
  <c r="E11" i="135" s="1"/>
  <c r="D14" i="135"/>
  <c r="F12" i="135"/>
  <c r="E12" i="135" s="1"/>
  <c r="F63" i="135"/>
  <c r="E63" i="135" s="1"/>
  <c r="A63" i="134"/>
  <c r="B63" i="134"/>
  <c r="A64" i="134"/>
  <c r="B64" i="134"/>
  <c r="F63" i="134"/>
  <c r="D64" i="134"/>
  <c r="F64" i="134" s="1"/>
  <c r="A50" i="134"/>
  <c r="B50" i="134"/>
  <c r="A40" i="134"/>
  <c r="A54" i="134" s="1"/>
  <c r="A55" i="134" s="1"/>
  <c r="B37" i="134"/>
  <c r="B66" i="134" s="1"/>
  <c r="D32" i="134"/>
  <c r="D33" i="134" s="1"/>
  <c r="D35" i="134" s="1"/>
  <c r="D12" i="134"/>
  <c r="D11" i="134"/>
  <c r="B12" i="134"/>
  <c r="B14" i="134" s="1"/>
  <c r="B16" i="134" s="1"/>
  <c r="B18" i="134" s="1"/>
  <c r="B13" i="134"/>
  <c r="B15" i="134" s="1"/>
  <c r="B17" i="134" s="1"/>
  <c r="B19" i="134" s="1"/>
  <c r="D63" i="134"/>
  <c r="C63" i="134" s="1"/>
  <c r="C33" i="134"/>
  <c r="F12" i="134"/>
  <c r="E12" i="134" s="1"/>
  <c r="F11" i="134"/>
  <c r="E11" i="134" s="1"/>
  <c r="F10" i="134"/>
  <c r="E10" i="134" s="1"/>
  <c r="C10" i="134"/>
  <c r="D2" i="134"/>
  <c r="F67" i="145" l="1"/>
  <c r="E67" i="145" s="1"/>
  <c r="C67" i="145"/>
  <c r="F52" i="145"/>
  <c r="E52" i="145" s="1"/>
  <c r="C52" i="145"/>
  <c r="C39" i="145"/>
  <c r="F39" i="145"/>
  <c r="E39" i="145" s="1"/>
  <c r="C19" i="144"/>
  <c r="F19" i="144"/>
  <c r="E19" i="144" s="1"/>
  <c r="C67" i="144"/>
  <c r="F67" i="144"/>
  <c r="E67" i="144" s="1"/>
  <c r="C52" i="144"/>
  <c r="E52" i="144"/>
  <c r="F39" i="144"/>
  <c r="E39" i="144" s="1"/>
  <c r="D53" i="144"/>
  <c r="D41" i="144"/>
  <c r="C39" i="144"/>
  <c r="F39" i="143"/>
  <c r="E39" i="143" s="1"/>
  <c r="D53" i="143"/>
  <c r="D41" i="143"/>
  <c r="C39" i="143"/>
  <c r="C19" i="143"/>
  <c r="F19" i="143"/>
  <c r="E19" i="143" s="1"/>
  <c r="F52" i="143"/>
  <c r="E52" i="143" s="1"/>
  <c r="C52" i="143"/>
  <c r="E67" i="143"/>
  <c r="C67" i="143"/>
  <c r="E40" i="142"/>
  <c r="D67" i="142"/>
  <c r="C40" i="142"/>
  <c r="C41" i="142"/>
  <c r="D54" i="142"/>
  <c r="F41" i="142"/>
  <c r="E41" i="142" s="1"/>
  <c r="C19" i="142"/>
  <c r="F19" i="142"/>
  <c r="E19" i="142" s="1"/>
  <c r="C53" i="142"/>
  <c r="F53" i="142"/>
  <c r="E53" i="142" s="1"/>
  <c r="C66" i="142"/>
  <c r="F66" i="142"/>
  <c r="E66" i="142" s="1"/>
  <c r="F52" i="141"/>
  <c r="E52" i="141" s="1"/>
  <c r="C52" i="141"/>
  <c r="E67" i="141"/>
  <c r="C67" i="141"/>
  <c r="D53" i="141"/>
  <c r="D41" i="141"/>
  <c r="C39" i="141"/>
  <c r="F39" i="141"/>
  <c r="E39" i="141" s="1"/>
  <c r="F52" i="140"/>
  <c r="E52" i="140" s="1"/>
  <c r="C52" i="140"/>
  <c r="F40" i="140"/>
  <c r="E40" i="140" s="1"/>
  <c r="D67" i="140"/>
  <c r="C40" i="140"/>
  <c r="C66" i="140"/>
  <c r="E66" i="140"/>
  <c r="D53" i="140"/>
  <c r="D41" i="140"/>
  <c r="F39" i="140"/>
  <c r="E39" i="140" s="1"/>
  <c r="C39" i="140"/>
  <c r="C52" i="139"/>
  <c r="F52" i="139"/>
  <c r="E52" i="139" s="1"/>
  <c r="C40" i="139"/>
  <c r="F40" i="139"/>
  <c r="E40" i="139" s="1"/>
  <c r="D67" i="139"/>
  <c r="C39" i="139"/>
  <c r="D53" i="139"/>
  <c r="F39" i="139"/>
  <c r="E39" i="139" s="1"/>
  <c r="D41" i="139"/>
  <c r="F66" i="139"/>
  <c r="E66" i="139" s="1"/>
  <c r="C66" i="139"/>
  <c r="F53" i="138"/>
  <c r="E53" i="138" s="1"/>
  <c r="D66" i="137"/>
  <c r="D39" i="137"/>
  <c r="D67" i="137" s="1"/>
  <c r="C66" i="138"/>
  <c r="F66" i="138"/>
  <c r="E66" i="138" s="1"/>
  <c r="C39" i="138"/>
  <c r="E39" i="138"/>
  <c r="C37" i="137"/>
  <c r="E37" i="137"/>
  <c r="C19" i="137"/>
  <c r="F19" i="137"/>
  <c r="E19" i="137" s="1"/>
  <c r="E51" i="137"/>
  <c r="C51" i="137"/>
  <c r="F65" i="137"/>
  <c r="E65" i="137" s="1"/>
  <c r="C65" i="137"/>
  <c r="D54" i="137"/>
  <c r="C38" i="137"/>
  <c r="E38" i="137"/>
  <c r="C18" i="137"/>
  <c r="F18" i="137"/>
  <c r="E18" i="137" s="1"/>
  <c r="D37" i="134"/>
  <c r="D51" i="134"/>
  <c r="C32" i="134"/>
  <c r="B53" i="135"/>
  <c r="B41" i="135"/>
  <c r="B54" i="135" s="1"/>
  <c r="B55" i="135" s="1"/>
  <c r="D52" i="135"/>
  <c r="D39" i="135"/>
  <c r="F39" i="135" s="1"/>
  <c r="F37" i="135"/>
  <c r="D34" i="134"/>
  <c r="D50" i="134"/>
  <c r="C50" i="134" s="1"/>
  <c r="F32" i="134"/>
  <c r="E32" i="134" s="1"/>
  <c r="F18" i="136"/>
  <c r="E18" i="136" s="1"/>
  <c r="C18" i="136"/>
  <c r="C37" i="136"/>
  <c r="F37" i="136"/>
  <c r="E37" i="136" s="1"/>
  <c r="D52" i="136"/>
  <c r="C15" i="136"/>
  <c r="D17" i="136"/>
  <c r="F15" i="136"/>
  <c r="E15" i="136" s="1"/>
  <c r="C36" i="136"/>
  <c r="D65" i="136"/>
  <c r="E36" i="136"/>
  <c r="C51" i="136"/>
  <c r="F51" i="136"/>
  <c r="E51" i="136" s="1"/>
  <c r="C64" i="136"/>
  <c r="F64" i="136"/>
  <c r="E64" i="136" s="1"/>
  <c r="D50" i="135"/>
  <c r="C33" i="135"/>
  <c r="F33" i="135"/>
  <c r="E33" i="135" s="1"/>
  <c r="F14" i="135"/>
  <c r="E14" i="135" s="1"/>
  <c r="D16" i="135"/>
  <c r="C14" i="135"/>
  <c r="C36" i="135"/>
  <c r="D38" i="135"/>
  <c r="E36" i="135"/>
  <c r="C15" i="135"/>
  <c r="D17" i="135"/>
  <c r="F15" i="135"/>
  <c r="E15" i="135" s="1"/>
  <c r="E50" i="134"/>
  <c r="F50" i="134"/>
  <c r="F34" i="134"/>
  <c r="E34" i="134" s="1"/>
  <c r="F33" i="134"/>
  <c r="E33" i="134" s="1"/>
  <c r="E63" i="134"/>
  <c r="C11" i="134"/>
  <c r="C12" i="134"/>
  <c r="D13" i="134"/>
  <c r="D14" i="134"/>
  <c r="F41" i="145" l="1"/>
  <c r="E41" i="145" s="1"/>
  <c r="C41" i="145"/>
  <c r="C53" i="145"/>
  <c r="F53" i="145"/>
  <c r="E53" i="145" s="1"/>
  <c r="C53" i="144"/>
  <c r="F53" i="144"/>
  <c r="E53" i="144" s="1"/>
  <c r="C41" i="144"/>
  <c r="D54" i="144"/>
  <c r="F41" i="144"/>
  <c r="E41" i="144" s="1"/>
  <c r="F53" i="143"/>
  <c r="E53" i="143" s="1"/>
  <c r="C53" i="143"/>
  <c r="D54" i="143"/>
  <c r="F41" i="143"/>
  <c r="E41" i="143" s="1"/>
  <c r="C41" i="143"/>
  <c r="E67" i="142"/>
  <c r="C67" i="142"/>
  <c r="D55" i="142"/>
  <c r="F54" i="142"/>
  <c r="E54" i="142" s="1"/>
  <c r="C54" i="142"/>
  <c r="C41" i="141"/>
  <c r="D54" i="141"/>
  <c r="F41" i="141"/>
  <c r="E41" i="141" s="1"/>
  <c r="C53" i="141"/>
  <c r="F53" i="141"/>
  <c r="E53" i="141" s="1"/>
  <c r="C41" i="140"/>
  <c r="D54" i="140"/>
  <c r="F41" i="140"/>
  <c r="E41" i="140" s="1"/>
  <c r="C53" i="140"/>
  <c r="F53" i="140"/>
  <c r="E53" i="140" s="1"/>
  <c r="F67" i="140"/>
  <c r="E67" i="140" s="1"/>
  <c r="C67" i="140"/>
  <c r="F53" i="139"/>
  <c r="E53" i="139" s="1"/>
  <c r="C53" i="139"/>
  <c r="D54" i="139"/>
  <c r="F41" i="139"/>
  <c r="E41" i="139" s="1"/>
  <c r="C41" i="139"/>
  <c r="F67" i="139"/>
  <c r="E67" i="139" s="1"/>
  <c r="C67" i="139"/>
  <c r="D54" i="138"/>
  <c r="F41" i="138"/>
  <c r="E41" i="138" s="1"/>
  <c r="C41" i="138"/>
  <c r="F67" i="138"/>
  <c r="E67" i="138" s="1"/>
  <c r="C67" i="138"/>
  <c r="C66" i="137"/>
  <c r="F66" i="137"/>
  <c r="E66" i="137" s="1"/>
  <c r="C40" i="137"/>
  <c r="E40" i="137"/>
  <c r="F52" i="137"/>
  <c r="E52" i="137" s="1"/>
  <c r="C52" i="137"/>
  <c r="D41" i="137"/>
  <c r="C39" i="137"/>
  <c r="E39" i="137"/>
  <c r="F38" i="135"/>
  <c r="D66" i="135"/>
  <c r="D65" i="134"/>
  <c r="F65" i="134" s="1"/>
  <c r="F51" i="134"/>
  <c r="C34" i="134"/>
  <c r="D36" i="134"/>
  <c r="C36" i="134" s="1"/>
  <c r="D66" i="134"/>
  <c r="F66" i="134" s="1"/>
  <c r="F37" i="134"/>
  <c r="D53" i="136"/>
  <c r="D41" i="136"/>
  <c r="F39" i="136"/>
  <c r="E39" i="136" s="1"/>
  <c r="C39" i="136"/>
  <c r="F52" i="136"/>
  <c r="E52" i="136" s="1"/>
  <c r="C52" i="136"/>
  <c r="C17" i="136"/>
  <c r="D19" i="136"/>
  <c r="F17" i="136"/>
  <c r="E17" i="136" s="1"/>
  <c r="E65" i="136"/>
  <c r="C65" i="136"/>
  <c r="C38" i="136"/>
  <c r="F38" i="136"/>
  <c r="E38" i="136" s="1"/>
  <c r="F52" i="135"/>
  <c r="E52" i="135" s="1"/>
  <c r="C52" i="135"/>
  <c r="C16" i="135"/>
  <c r="D18" i="135"/>
  <c r="F16" i="135"/>
  <c r="E16" i="135" s="1"/>
  <c r="C35" i="135"/>
  <c r="F35" i="135"/>
  <c r="E35" i="135" s="1"/>
  <c r="D19" i="135"/>
  <c r="F17" i="135"/>
  <c r="E17" i="135" s="1"/>
  <c r="C17" i="135"/>
  <c r="C38" i="135"/>
  <c r="E38" i="135"/>
  <c r="D40" i="135"/>
  <c r="C50" i="135"/>
  <c r="F50" i="135"/>
  <c r="E50" i="135" s="1"/>
  <c r="C51" i="134"/>
  <c r="E51" i="134"/>
  <c r="B55" i="134"/>
  <c r="C35" i="134"/>
  <c r="F35" i="134"/>
  <c r="E35" i="134" s="1"/>
  <c r="D38" i="134"/>
  <c r="D16" i="134"/>
  <c r="F14" i="134"/>
  <c r="E14" i="134" s="1"/>
  <c r="C14" i="134"/>
  <c r="F13" i="134"/>
  <c r="E13" i="134" s="1"/>
  <c r="D15" i="134"/>
  <c r="D17" i="134" s="1"/>
  <c r="C13" i="134"/>
  <c r="E64" i="134"/>
  <c r="C64" i="134"/>
  <c r="F54" i="145" l="1"/>
  <c r="E54" i="145" s="1"/>
  <c r="C54" i="145"/>
  <c r="C54" i="144"/>
  <c r="D55" i="144"/>
  <c r="F54" i="144"/>
  <c r="E54" i="144" s="1"/>
  <c r="F54" i="143"/>
  <c r="E54" i="143" s="1"/>
  <c r="C54" i="143"/>
  <c r="D55" i="143"/>
  <c r="C55" i="142"/>
  <c r="F55" i="142"/>
  <c r="E55" i="142" s="1"/>
  <c r="D55" i="141"/>
  <c r="F54" i="141"/>
  <c r="E54" i="141" s="1"/>
  <c r="C54" i="141"/>
  <c r="D55" i="140"/>
  <c r="F54" i="140"/>
  <c r="E54" i="140" s="1"/>
  <c r="C54" i="140"/>
  <c r="F54" i="139"/>
  <c r="E54" i="139" s="1"/>
  <c r="C54" i="139"/>
  <c r="D55" i="139"/>
  <c r="D55" i="138"/>
  <c r="F54" i="138"/>
  <c r="E54" i="138" s="1"/>
  <c r="C54" i="138"/>
  <c r="C53" i="137"/>
  <c r="F53" i="137"/>
  <c r="E53" i="137" s="1"/>
  <c r="F67" i="137"/>
  <c r="E67" i="137" s="1"/>
  <c r="C67" i="137"/>
  <c r="C41" i="137"/>
  <c r="E41" i="137"/>
  <c r="F38" i="134"/>
  <c r="D53" i="134"/>
  <c r="F40" i="135"/>
  <c r="E40" i="135" s="1"/>
  <c r="D67" i="135"/>
  <c r="F36" i="134"/>
  <c r="E36" i="134" s="1"/>
  <c r="D52" i="134"/>
  <c r="F52" i="134" s="1"/>
  <c r="E52" i="134" s="1"/>
  <c r="C40" i="136"/>
  <c r="F40" i="136"/>
  <c r="E40" i="136" s="1"/>
  <c r="C41" i="136"/>
  <c r="D54" i="136"/>
  <c r="F41" i="136"/>
  <c r="E41" i="136" s="1"/>
  <c r="C66" i="136"/>
  <c r="F66" i="136"/>
  <c r="E66" i="136" s="1"/>
  <c r="C19" i="136"/>
  <c r="F19" i="136"/>
  <c r="E19" i="136" s="1"/>
  <c r="C53" i="136"/>
  <c r="F53" i="136"/>
  <c r="E53" i="136" s="1"/>
  <c r="F18" i="135"/>
  <c r="E18" i="135" s="1"/>
  <c r="C18" i="135"/>
  <c r="C37" i="135"/>
  <c r="E37" i="135"/>
  <c r="D53" i="135"/>
  <c r="C53" i="135" s="1"/>
  <c r="C40" i="135"/>
  <c r="C19" i="135"/>
  <c r="F19" i="135"/>
  <c r="E19" i="135" s="1"/>
  <c r="C51" i="135"/>
  <c r="E51" i="135"/>
  <c r="F53" i="135"/>
  <c r="E53" i="135" s="1"/>
  <c r="C15" i="134"/>
  <c r="F15" i="134"/>
  <c r="E15" i="134" s="1"/>
  <c r="F16" i="134"/>
  <c r="E16" i="134" s="1"/>
  <c r="D18" i="134"/>
  <c r="C16" i="134"/>
  <c r="C65" i="134"/>
  <c r="E65" i="134"/>
  <c r="C38" i="134"/>
  <c r="E38" i="134"/>
  <c r="D40" i="134"/>
  <c r="C37" i="134"/>
  <c r="E37" i="134"/>
  <c r="D39" i="134"/>
  <c r="C55" i="145" l="1"/>
  <c r="F55" i="145"/>
  <c r="E55" i="145" s="1"/>
  <c r="C55" i="144"/>
  <c r="F55" i="144"/>
  <c r="E55" i="144" s="1"/>
  <c r="F55" i="143"/>
  <c r="E55" i="143" s="1"/>
  <c r="C55" i="143"/>
  <c r="C55" i="141"/>
  <c r="F55" i="141"/>
  <c r="E55" i="141" s="1"/>
  <c r="C55" i="140"/>
  <c r="F55" i="140"/>
  <c r="E55" i="140" s="1"/>
  <c r="F55" i="139"/>
  <c r="E55" i="139" s="1"/>
  <c r="C55" i="139"/>
  <c r="F55" i="138"/>
  <c r="E55" i="138" s="1"/>
  <c r="C55" i="138"/>
  <c r="D55" i="137"/>
  <c r="F54" i="137"/>
  <c r="E54" i="137" s="1"/>
  <c r="C54" i="137"/>
  <c r="D54" i="134"/>
  <c r="F40" i="134"/>
  <c r="C52" i="134"/>
  <c r="D67" i="134"/>
  <c r="F67" i="134" s="1"/>
  <c r="F39" i="134"/>
  <c r="F54" i="136"/>
  <c r="E54" i="136" s="1"/>
  <c r="C54" i="136"/>
  <c r="E67" i="136"/>
  <c r="C67" i="136"/>
  <c r="C66" i="135"/>
  <c r="F66" i="135"/>
  <c r="E66" i="135" s="1"/>
  <c r="C39" i="135"/>
  <c r="E39" i="135"/>
  <c r="D41" i="135"/>
  <c r="F65" i="135"/>
  <c r="E65" i="135" s="1"/>
  <c r="C65" i="135"/>
  <c r="C40" i="134"/>
  <c r="E40" i="134"/>
  <c r="C17" i="134"/>
  <c r="D19" i="134"/>
  <c r="F17" i="134"/>
  <c r="E17" i="134" s="1"/>
  <c r="C39" i="134"/>
  <c r="D41" i="134"/>
  <c r="F41" i="134" s="1"/>
  <c r="E39" i="134"/>
  <c r="E66" i="134"/>
  <c r="C66" i="134"/>
  <c r="C18" i="134"/>
  <c r="F18" i="134"/>
  <c r="E18" i="134" s="1"/>
  <c r="C55" i="137" l="1"/>
  <c r="F55" i="137"/>
  <c r="E55" i="137" s="1"/>
  <c r="D54" i="135"/>
  <c r="D55" i="135" s="1"/>
  <c r="F41" i="135"/>
  <c r="E41" i="135" s="1"/>
  <c r="C55" i="136"/>
  <c r="E55" i="136"/>
  <c r="C54" i="135"/>
  <c r="F54" i="135"/>
  <c r="E54" i="135" s="1"/>
  <c r="F67" i="135"/>
  <c r="E67" i="135" s="1"/>
  <c r="C67" i="135"/>
  <c r="C41" i="135"/>
  <c r="C55" i="135"/>
  <c r="F55" i="135"/>
  <c r="E55" i="135" s="1"/>
  <c r="F53" i="134"/>
  <c r="E53" i="134" s="1"/>
  <c r="C53" i="134"/>
  <c r="E67" i="134"/>
  <c r="C67" i="134"/>
  <c r="C41" i="134"/>
  <c r="E41" i="134"/>
  <c r="F19" i="134"/>
  <c r="E19" i="134" s="1"/>
  <c r="C19" i="134"/>
  <c r="F54" i="134" l="1"/>
  <c r="E54" i="134" s="1"/>
  <c r="D55" i="134"/>
  <c r="C54" i="134"/>
  <c r="C55" i="134" l="1"/>
  <c r="F55" i="134"/>
  <c r="E55" i="134" s="1"/>
</calcChain>
</file>

<file path=xl/sharedStrings.xml><?xml version="1.0" encoding="utf-8"?>
<sst xmlns="http://schemas.openxmlformats.org/spreadsheetml/2006/main" count="857" uniqueCount="43">
  <si>
    <t>Port Everglades to</t>
  </si>
  <si>
    <t>Grand Cayman</t>
  </si>
  <si>
    <t>Vessel</t>
  </si>
  <si>
    <t>Voy #</t>
  </si>
  <si>
    <t>Depart PEV</t>
  </si>
  <si>
    <t>Arrive GCM</t>
  </si>
  <si>
    <t>Day</t>
  </si>
  <si>
    <t>Date</t>
  </si>
  <si>
    <t>Belize</t>
  </si>
  <si>
    <t>Arrive BZE</t>
  </si>
  <si>
    <t>Pt. Morelos, Mexico</t>
  </si>
  <si>
    <t>Arrive MEX</t>
  </si>
  <si>
    <t>Roatan, Honduras</t>
  </si>
  <si>
    <t>Arrive ROA</t>
  </si>
  <si>
    <t>Cutoff for Reefer Cargo (contact Coordinator)</t>
  </si>
  <si>
    <t>Cutoff for LCL Cargo Every Tuesday and Friday at 12pm and FCL at 2pm</t>
  </si>
  <si>
    <t>Cutoff for All types of Cargo Every Tuesday at 2pm</t>
  </si>
  <si>
    <t>Cutoff for Regular Schedule Cargo Previous Friday at 12pm (contact Coordinator) 305-913-4923</t>
  </si>
  <si>
    <t>Mon &amp; Thurs PEV</t>
  </si>
  <si>
    <t>Last update:</t>
  </si>
  <si>
    <t>Jan Caribe</t>
  </si>
  <si>
    <t>Caribe Legend</t>
  </si>
  <si>
    <t>Caribe Navigator</t>
  </si>
  <si>
    <t>Vanquish</t>
  </si>
  <si>
    <t>Cancelled</t>
  </si>
  <si>
    <t>CXL</t>
  </si>
  <si>
    <t>001</t>
  </si>
  <si>
    <t>FORTALEZA</t>
  </si>
  <si>
    <t>GDZ</t>
  </si>
  <si>
    <t>Excel</t>
  </si>
  <si>
    <t>Cancelled - CXL</t>
  </si>
  <si>
    <t>Cancelled - G.Fri</t>
  </si>
  <si>
    <t>Guatalupe</t>
  </si>
  <si>
    <t>Guadalupe</t>
  </si>
  <si>
    <t xml:space="preserve">Caribe Mariner * </t>
  </si>
  <si>
    <t>Caribe Mariner</t>
  </si>
  <si>
    <t>Note: Caribe Mariner will be returning from ROATAN NB. Caribe Navigator will stay in ROATAN.</t>
  </si>
  <si>
    <t>Caribe Voyager</t>
  </si>
  <si>
    <t>PROGRESO</t>
  </si>
  <si>
    <t>002</t>
  </si>
  <si>
    <t>003</t>
  </si>
  <si>
    <t>682</t>
  </si>
  <si>
    <t>Progreso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</si>
</sst>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mmmm\ yyyy"/>
    <numFmt numFmtId="165" formatCode="d\-mmm\-yyyy"/>
    <numFmt numFmtId="166" formatCode="0_);[Red]\(0\)"/>
    <numFmt numFmtId="167" formatCode="[$-409]d\-mmm;@"/>
    <numFmt numFmtId="168" formatCode="mm/dd/yy;@"/>
    <numFmt numFmtId="169" formatCode="dddd"/>
    <numFmt numFmtId="170" formatCode="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sz val="20"/>
      <name val="Verdana"/>
      <family val="2"/>
    </font>
    <font>
      <b/>
      <sz val="10"/>
      <color rgb="FF000080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8"/>
      <color rgb="FF0000FF"/>
      <name val="Verdana"/>
      <family val="2"/>
    </font>
    <font>
      <sz val="11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9"/>
      <name val="Cambria"/>
      <family val="1"/>
    </font>
    <font>
      <b/>
      <sz val="10"/>
      <name val="Cambria"/>
      <family val="1"/>
    </font>
    <font>
      <b/>
      <sz val="9"/>
      <name val="Verdana"/>
      <family val="2"/>
    </font>
    <font>
      <b/>
      <sz val="9"/>
      <color rgb="FF0000FF"/>
      <name val="Verdana"/>
      <family val="2"/>
    </font>
    <font>
      <b/>
      <sz val="10"/>
      <color rgb="FF0000FF"/>
      <name val="Verdana"/>
      <family val="2"/>
    </font>
    <font>
      <sz val="9"/>
      <name val="Verdana"/>
      <family val="2"/>
    </font>
    <font>
      <b/>
      <sz val="8"/>
      <color rgb="FFFF0000"/>
      <name val="Verdana"/>
      <family val="2"/>
    </font>
    <font>
      <b/>
      <sz val="9"/>
      <color rgb="FF0000FF"/>
      <name val="Cambria"/>
      <family val="1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auto="1"/>
        <bgColor auto="1"/>
      </patternFill>
    </fill>
    <fill>
      <patternFill patternType="solid">
        <fgColor theme="6" tint="0.39994506668294322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rgb="FF7AF8BF"/>
        <bgColor indexed="64"/>
      </patternFill>
    </fill>
    <fill>
      <patternFill patternType="solid">
        <fgColor theme="8" tint="0.599963377788628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99CCFF"/>
      </bottom>
      <diagonal/>
    </border>
    <border>
      <left/>
      <right/>
      <top style="thick">
        <color rgb="FF99CCFF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7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18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right" vertical="center"/>
    </xf>
    <xf numFmtId="164" fontId="21" fillId="0" borderId="0" xfId="0" applyNumberFormat="1" applyFont="1" applyAlignment="1">
      <alignment horizontal="centerContinuous"/>
    </xf>
    <xf numFmtId="0" fontId="22" fillId="0" borderId="0" xfId="0" applyFont="1"/>
    <xf numFmtId="49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0" fontId="23" fillId="0" borderId="12" xfId="0" applyFont="1" applyBorder="1" applyAlignment="1">
      <alignment horizontal="centerContinuous" wrapText="1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horizontal="center" vertical="center"/>
    </xf>
    <xf numFmtId="16" fontId="2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24" fillId="33" borderId="18" xfId="0" applyFont="1" applyFill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16" fontId="24" fillId="0" borderId="0" xfId="0" applyNumberFormat="1" applyFont="1" applyAlignment="1">
      <alignment horizontal="center" vertical="center"/>
    </xf>
    <xf numFmtId="0" fontId="27" fillId="0" borderId="0" xfId="0" applyFont="1"/>
    <xf numFmtId="0" fontId="18" fillId="0" borderId="0" xfId="0" applyFont="1" applyAlignment="1">
      <alignment horizontal="centerContinuous"/>
    </xf>
    <xf numFmtId="0" fontId="25" fillId="0" borderId="23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165" fontId="18" fillId="0" borderId="0" xfId="0" applyNumberFormat="1" applyFont="1" applyAlignment="1">
      <alignment horizontal="centerContinuous" vertical="center"/>
    </xf>
    <xf numFmtId="16" fontId="26" fillId="35" borderId="0" xfId="0" applyNumberFormat="1" applyFont="1" applyFill="1" applyAlignment="1">
      <alignment horizontal="center" vertical="center"/>
    </xf>
    <xf numFmtId="0" fontId="25" fillId="35" borderId="0" xfId="0" applyFont="1" applyFill="1" applyAlignment="1">
      <alignment horizontal="center" vertical="center"/>
    </xf>
    <xf numFmtId="16" fontId="25" fillId="35" borderId="0" xfId="0" applyNumberFormat="1" applyFont="1" applyFill="1" applyAlignment="1">
      <alignment horizontal="center" vertical="center"/>
    </xf>
    <xf numFmtId="16" fontId="24" fillId="35" borderId="0" xfId="0" applyNumberFormat="1" applyFont="1" applyFill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7" fillId="0" borderId="0" xfId="0" applyFont="1" applyAlignment="1">
      <alignment horizontal="right"/>
    </xf>
    <xf numFmtId="168" fontId="27" fillId="0" borderId="0" xfId="0" applyNumberFormat="1" applyFont="1" applyAlignment="1">
      <alignment horizontal="left"/>
    </xf>
    <xf numFmtId="38" fontId="31" fillId="0" borderId="30" xfId="0" quotePrefix="1" applyNumberFormat="1" applyFont="1" applyBorder="1" applyAlignment="1">
      <alignment horizontal="center" vertical="center"/>
    </xf>
    <xf numFmtId="16" fontId="32" fillId="0" borderId="19" xfId="0" applyNumberFormat="1" applyFont="1" applyBorder="1" applyAlignment="1">
      <alignment horizontal="center" vertical="center"/>
    </xf>
    <xf numFmtId="16" fontId="31" fillId="38" borderId="20" xfId="0" applyNumberFormat="1" applyFont="1" applyFill="1" applyBorder="1" applyAlignment="1">
      <alignment horizontal="center" vertical="center"/>
    </xf>
    <xf numFmtId="38" fontId="31" fillId="37" borderId="30" xfId="0" quotePrefix="1" applyNumberFormat="1" applyFont="1" applyFill="1" applyBorder="1" applyAlignment="1">
      <alignment horizontal="center" vertical="center"/>
    </xf>
    <xf numFmtId="0" fontId="21" fillId="0" borderId="19" xfId="0" applyFont="1" applyBorder="1" applyAlignment="1">
      <alignment horizontal="left" vertical="center" indent="1"/>
    </xf>
    <xf numFmtId="16" fontId="21" fillId="0" borderId="20" xfId="0" applyNumberFormat="1" applyFont="1" applyBorder="1" applyAlignment="1">
      <alignment horizontal="center" vertical="center"/>
    </xf>
    <xf numFmtId="16" fontId="33" fillId="0" borderId="20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/>
    <xf numFmtId="16" fontId="31" fillId="37" borderId="20" xfId="0" applyNumberFormat="1" applyFont="1" applyFill="1" applyBorder="1" applyAlignment="1">
      <alignment horizontal="center" vertical="center"/>
    </xf>
    <xf numFmtId="38" fontId="31" fillId="40" borderId="30" xfId="0" quotePrefix="1" applyNumberFormat="1" applyFont="1" applyFill="1" applyBorder="1" applyAlignment="1">
      <alignment horizontal="center" vertical="center"/>
    </xf>
    <xf numFmtId="16" fontId="31" fillId="40" borderId="19" xfId="0" applyNumberFormat="1" applyFont="1" applyFill="1" applyBorder="1" applyAlignment="1">
      <alignment horizontal="center" vertical="center"/>
    </xf>
    <xf numFmtId="0" fontId="21" fillId="0" borderId="20" xfId="0" quotePrefix="1" applyFont="1" applyBorder="1" applyAlignment="1">
      <alignment horizontal="center" vertical="center"/>
    </xf>
    <xf numFmtId="169" fontId="21" fillId="0" borderId="20" xfId="0" applyNumberFormat="1" applyFont="1" applyBorder="1" applyAlignment="1">
      <alignment horizontal="center" vertical="center"/>
    </xf>
    <xf numFmtId="169" fontId="21" fillId="43" borderId="20" xfId="0" applyNumberFormat="1" applyFont="1" applyFill="1" applyBorder="1" applyAlignment="1">
      <alignment horizontal="center" vertical="center"/>
    </xf>
    <xf numFmtId="0" fontId="21" fillId="43" borderId="19" xfId="0" applyFont="1" applyFill="1" applyBorder="1" applyAlignment="1">
      <alignment horizontal="left" vertical="center" indent="1"/>
    </xf>
    <xf numFmtId="16" fontId="33" fillId="43" borderId="20" xfId="0" applyNumberFormat="1" applyFont="1" applyFill="1" applyBorder="1" applyAlignment="1">
      <alignment horizontal="center" vertical="center"/>
    </xf>
    <xf numFmtId="16" fontId="21" fillId="43" borderId="20" xfId="0" applyNumberFormat="1" applyFont="1" applyFill="1" applyBorder="1" applyAlignment="1">
      <alignment horizontal="center" vertical="center"/>
    </xf>
    <xf numFmtId="169" fontId="31" fillId="0" borderId="14" xfId="0" applyNumberFormat="1" applyFont="1" applyBorder="1" applyAlignment="1">
      <alignment horizontal="center" vertical="center"/>
    </xf>
    <xf numFmtId="169" fontId="31" fillId="37" borderId="20" xfId="0" applyNumberFormat="1" applyFont="1" applyFill="1" applyBorder="1" applyAlignment="1">
      <alignment horizontal="center" vertical="center"/>
    </xf>
    <xf numFmtId="169" fontId="24" fillId="43" borderId="20" xfId="0" applyNumberFormat="1" applyFont="1" applyFill="1" applyBorder="1" applyAlignment="1">
      <alignment horizontal="center" vertical="center"/>
    </xf>
    <xf numFmtId="169" fontId="31" fillId="0" borderId="20" xfId="0" applyNumberFormat="1" applyFont="1" applyBorder="1" applyAlignment="1">
      <alignment horizontal="center" vertical="center"/>
    </xf>
    <xf numFmtId="169" fontId="31" fillId="43" borderId="20" xfId="0" applyNumberFormat="1" applyFont="1" applyFill="1" applyBorder="1" applyAlignment="1">
      <alignment horizontal="center" vertical="center"/>
    </xf>
    <xf numFmtId="169" fontId="24" fillId="0" borderId="20" xfId="0" applyNumberFormat="1" applyFont="1" applyBorder="1" applyAlignment="1">
      <alignment horizontal="center" vertical="center"/>
    </xf>
    <xf numFmtId="169" fontId="29" fillId="0" borderId="20" xfId="0" applyNumberFormat="1" applyFont="1" applyBorder="1" applyAlignment="1">
      <alignment horizontal="center" vertical="center"/>
    </xf>
    <xf numFmtId="0" fontId="21" fillId="35" borderId="26" xfId="0" quotePrefix="1" applyFont="1" applyFill="1" applyBorder="1" applyAlignment="1">
      <alignment horizontal="center" vertical="center"/>
    </xf>
    <xf numFmtId="169" fontId="21" fillId="43" borderId="32" xfId="0" applyNumberFormat="1" applyFont="1" applyFill="1" applyBorder="1" applyAlignment="1">
      <alignment horizontal="center" vertical="center"/>
    </xf>
    <xf numFmtId="0" fontId="24" fillId="34" borderId="32" xfId="0" applyFont="1" applyFill="1" applyBorder="1" applyAlignment="1">
      <alignment horizontal="center" vertical="center"/>
    </xf>
    <xf numFmtId="166" fontId="21" fillId="41" borderId="30" xfId="0" applyNumberFormat="1" applyFont="1" applyFill="1" applyBorder="1" applyAlignment="1">
      <alignment horizontal="left" vertical="center" indent="1"/>
    </xf>
    <xf numFmtId="166" fontId="21" fillId="41" borderId="30" xfId="0" quotePrefix="1" applyNumberFormat="1" applyFont="1" applyFill="1" applyBorder="1" applyAlignment="1">
      <alignment horizontal="center" vertical="center"/>
    </xf>
    <xf numFmtId="169" fontId="21" fillId="41" borderId="30" xfId="0" applyNumberFormat="1" applyFont="1" applyFill="1" applyBorder="1" applyAlignment="1">
      <alignment horizontal="center" vertical="center"/>
    </xf>
    <xf numFmtId="167" fontId="21" fillId="41" borderId="30" xfId="0" applyNumberFormat="1" applyFont="1" applyFill="1" applyBorder="1" applyAlignment="1">
      <alignment horizontal="center" vertical="center"/>
    </xf>
    <xf numFmtId="16" fontId="21" fillId="39" borderId="30" xfId="0" applyNumberFormat="1" applyFont="1" applyFill="1" applyBorder="1" applyAlignment="1">
      <alignment horizontal="center" vertical="center"/>
    </xf>
    <xf numFmtId="38" fontId="21" fillId="41" borderId="30" xfId="0" quotePrefix="1" applyNumberFormat="1" applyFont="1" applyFill="1" applyBorder="1" applyAlignment="1">
      <alignment horizontal="center" vertical="center"/>
    </xf>
    <xf numFmtId="169" fontId="21" fillId="0" borderId="30" xfId="0" applyNumberFormat="1" applyFont="1" applyBorder="1" applyAlignment="1">
      <alignment horizontal="center" vertical="center"/>
    </xf>
    <xf numFmtId="166" fontId="21" fillId="38" borderId="30" xfId="0" applyNumberFormat="1" applyFont="1" applyFill="1" applyBorder="1" applyAlignment="1">
      <alignment horizontal="left" vertical="center" indent="1"/>
    </xf>
    <xf numFmtId="166" fontId="21" fillId="38" borderId="30" xfId="0" quotePrefix="1" applyNumberFormat="1" applyFont="1" applyFill="1" applyBorder="1" applyAlignment="1">
      <alignment horizontal="center" vertical="center"/>
    </xf>
    <xf numFmtId="169" fontId="21" fillId="40" borderId="30" xfId="0" applyNumberFormat="1" applyFont="1" applyFill="1" applyBorder="1" applyAlignment="1">
      <alignment horizontal="center" vertical="center"/>
    </xf>
    <xf numFmtId="16" fontId="21" fillId="40" borderId="30" xfId="0" applyNumberFormat="1" applyFont="1" applyFill="1" applyBorder="1" applyAlignment="1">
      <alignment horizontal="center" vertical="center"/>
    </xf>
    <xf numFmtId="16" fontId="31" fillId="40" borderId="30" xfId="0" applyNumberFormat="1" applyFont="1" applyFill="1" applyBorder="1" applyAlignment="1">
      <alignment horizontal="center" vertical="center"/>
    </xf>
    <xf numFmtId="0" fontId="30" fillId="44" borderId="19" xfId="0" applyFont="1" applyFill="1" applyBorder="1" applyAlignment="1">
      <alignment horizontal="left" vertical="center"/>
    </xf>
    <xf numFmtId="0" fontId="30" fillId="44" borderId="14" xfId="0" quotePrefix="1" applyFont="1" applyFill="1" applyBorder="1" applyAlignment="1">
      <alignment horizontal="center" vertical="center"/>
    </xf>
    <xf numFmtId="169" fontId="29" fillId="44" borderId="22" xfId="0" applyNumberFormat="1" applyFont="1" applyFill="1" applyBorder="1" applyAlignment="1">
      <alignment horizontal="center" vertical="center"/>
    </xf>
    <xf numFmtId="16" fontId="30" fillId="44" borderId="19" xfId="0" applyNumberFormat="1" applyFont="1" applyFill="1" applyBorder="1" applyAlignment="1">
      <alignment horizontal="center" vertical="center"/>
    </xf>
    <xf numFmtId="169" fontId="29" fillId="44" borderId="20" xfId="0" applyNumberFormat="1" applyFont="1" applyFill="1" applyBorder="1" applyAlignment="1">
      <alignment horizontal="center" vertical="center"/>
    </xf>
    <xf numFmtId="167" fontId="21" fillId="0" borderId="30" xfId="0" applyNumberFormat="1" applyFont="1" applyBorder="1" applyAlignment="1">
      <alignment horizontal="center" vertical="center"/>
    </xf>
    <xf numFmtId="169" fontId="29" fillId="0" borderId="22" xfId="0" applyNumberFormat="1" applyFont="1" applyBorder="1" applyAlignment="1">
      <alignment horizontal="center" vertical="center"/>
    </xf>
    <xf numFmtId="16" fontId="30" fillId="0" borderId="19" xfId="0" applyNumberFormat="1" applyFont="1" applyBorder="1" applyAlignment="1">
      <alignment horizontal="center" vertical="center"/>
    </xf>
    <xf numFmtId="0" fontId="24" fillId="42" borderId="0" xfId="0" applyFont="1" applyFill="1" applyAlignment="1">
      <alignment horizontal="center" vertical="center"/>
    </xf>
    <xf numFmtId="0" fontId="24" fillId="42" borderId="32" xfId="0" applyFont="1" applyFill="1" applyBorder="1" applyAlignment="1">
      <alignment horizontal="center" vertical="center"/>
    </xf>
    <xf numFmtId="0" fontId="16" fillId="0" borderId="30" xfId="0" applyFont="1" applyBorder="1" applyAlignment="1">
      <alignment horizontal="center"/>
    </xf>
    <xf numFmtId="169" fontId="29" fillId="0" borderId="30" xfId="0" applyNumberFormat="1" applyFont="1" applyBorder="1" applyAlignment="1">
      <alignment horizontal="center" vertical="center"/>
    </xf>
    <xf numFmtId="16" fontId="30" fillId="0" borderId="30" xfId="0" applyNumberFormat="1" applyFont="1" applyBorder="1" applyAlignment="1">
      <alignment horizontal="center" vertical="center"/>
    </xf>
    <xf numFmtId="0" fontId="31" fillId="0" borderId="30" xfId="0" applyFont="1" applyBorder="1"/>
    <xf numFmtId="0" fontId="31" fillId="0" borderId="30" xfId="0" applyFont="1" applyBorder="1" applyAlignment="1">
      <alignment horizontal="center"/>
    </xf>
    <xf numFmtId="169" fontId="31" fillId="0" borderId="30" xfId="0" applyNumberFormat="1" applyFont="1" applyBorder="1" applyAlignment="1">
      <alignment horizontal="center" vertical="center"/>
    </xf>
    <xf numFmtId="16" fontId="31" fillId="0" borderId="30" xfId="0" applyNumberFormat="1" applyFont="1" applyBorder="1" applyAlignment="1">
      <alignment horizontal="center"/>
    </xf>
    <xf numFmtId="16" fontId="36" fillId="0" borderId="19" xfId="0" applyNumberFormat="1" applyFont="1" applyBorder="1" applyAlignment="1">
      <alignment horizontal="center" vertical="center"/>
    </xf>
    <xf numFmtId="0" fontId="24" fillId="42" borderId="31" xfId="0" applyFont="1" applyFill="1" applyBorder="1" applyAlignment="1">
      <alignment horizontal="center" vertical="center"/>
    </xf>
    <xf numFmtId="0" fontId="25" fillId="0" borderId="0" xfId="0" applyFont="1"/>
    <xf numFmtId="170" fontId="21" fillId="43" borderId="30" xfId="0" quotePrefix="1" applyNumberFormat="1" applyFont="1" applyFill="1" applyBorder="1" applyAlignment="1">
      <alignment horizontal="center" vertical="center"/>
    </xf>
    <xf numFmtId="170" fontId="21" fillId="43" borderId="20" xfId="0" quotePrefix="1" applyNumberFormat="1" applyFont="1" applyFill="1" applyBorder="1" applyAlignment="1">
      <alignment horizontal="center" vertical="center"/>
    </xf>
    <xf numFmtId="38" fontId="31" fillId="0" borderId="30" xfId="0" quotePrefix="1" applyNumberFormat="1" applyFont="1" applyBorder="1" applyAlignment="1">
      <alignment horizontal="left" vertical="center"/>
    </xf>
    <xf numFmtId="0" fontId="31" fillId="37" borderId="19" xfId="0" applyFont="1" applyFill="1" applyBorder="1" applyAlignment="1">
      <alignment horizontal="left" vertical="center"/>
    </xf>
    <xf numFmtId="0" fontId="31" fillId="0" borderId="19" xfId="0" applyFont="1" applyBorder="1" applyAlignment="1">
      <alignment horizontal="left" vertical="center"/>
    </xf>
    <xf numFmtId="0" fontId="31" fillId="40" borderId="19" xfId="0" applyFont="1" applyFill="1" applyBorder="1" applyAlignment="1">
      <alignment horizontal="left" vertical="center"/>
    </xf>
    <xf numFmtId="0" fontId="29" fillId="0" borderId="30" xfId="0" applyFont="1" applyBorder="1"/>
    <xf numFmtId="0" fontId="29" fillId="44" borderId="19" xfId="0" applyFont="1" applyFill="1" applyBorder="1" applyAlignment="1">
      <alignment horizontal="left" vertical="center"/>
    </xf>
    <xf numFmtId="0" fontId="31" fillId="0" borderId="30" xfId="0" quotePrefix="1" applyFont="1" applyBorder="1" applyAlignment="1">
      <alignment horizontal="center"/>
    </xf>
    <xf numFmtId="170" fontId="16" fillId="0" borderId="30" xfId="0" applyNumberFormat="1" applyFont="1" applyBorder="1" applyAlignment="1">
      <alignment horizontal="center"/>
    </xf>
    <xf numFmtId="170" fontId="21" fillId="41" borderId="30" xfId="0" quotePrefix="1" applyNumberFormat="1" applyFont="1" applyFill="1" applyBorder="1" applyAlignment="1">
      <alignment horizontal="center" vertical="center"/>
    </xf>
    <xf numFmtId="170" fontId="16" fillId="0" borderId="30" xfId="0" quotePrefix="1" applyNumberFormat="1" applyFont="1" applyBorder="1" applyAlignment="1">
      <alignment horizontal="center"/>
    </xf>
    <xf numFmtId="170" fontId="31" fillId="0" borderId="30" xfId="0" quotePrefix="1" applyNumberFormat="1" applyFont="1" applyBorder="1" applyAlignment="1">
      <alignment horizontal="center"/>
    </xf>
    <xf numFmtId="170" fontId="31" fillId="0" borderId="30" xfId="0" quotePrefix="1" applyNumberFormat="1" applyFont="1" applyBorder="1" applyAlignment="1">
      <alignment horizontal="center" vertical="center"/>
    </xf>
    <xf numFmtId="170" fontId="31" fillId="37" borderId="30" xfId="0" quotePrefix="1" applyNumberFormat="1" applyFont="1" applyFill="1" applyBorder="1" applyAlignment="1">
      <alignment horizontal="center" vertical="center"/>
    </xf>
    <xf numFmtId="170" fontId="31" fillId="40" borderId="30" xfId="0" quotePrefix="1" applyNumberFormat="1" applyFont="1" applyFill="1" applyBorder="1" applyAlignment="1">
      <alignment horizontal="center" vertical="center"/>
    </xf>
    <xf numFmtId="170" fontId="30" fillId="44" borderId="14" xfId="0" quotePrefix="1" applyNumberFormat="1" applyFont="1" applyFill="1" applyBorder="1" applyAlignment="1">
      <alignment horizontal="center" vertical="center"/>
    </xf>
    <xf numFmtId="169" fontId="21" fillId="0" borderId="33" xfId="0" applyNumberFormat="1" applyFont="1" applyBorder="1" applyAlignment="1">
      <alignment horizontal="center" vertical="center"/>
    </xf>
    <xf numFmtId="0" fontId="21" fillId="35" borderId="30" xfId="0" quotePrefix="1" applyFont="1" applyFill="1" applyBorder="1" applyAlignment="1">
      <alignment horizontal="center" vertical="center"/>
    </xf>
    <xf numFmtId="170" fontId="21" fillId="35" borderId="30" xfId="0" quotePrefix="1" applyNumberFormat="1" applyFont="1" applyFill="1" applyBorder="1" applyAlignment="1">
      <alignment horizontal="center" vertical="center"/>
    </xf>
    <xf numFmtId="166" fontId="21" fillId="38" borderId="25" xfId="0" applyNumberFormat="1" applyFont="1" applyFill="1" applyBorder="1" applyAlignment="1">
      <alignment horizontal="left" vertical="center" indent="1"/>
    </xf>
    <xf numFmtId="166" fontId="21" fillId="38" borderId="25" xfId="0" quotePrefix="1" applyNumberFormat="1" applyFont="1" applyFill="1" applyBorder="1" applyAlignment="1">
      <alignment horizontal="center" vertical="center"/>
    </xf>
    <xf numFmtId="169" fontId="21" fillId="40" borderId="25" xfId="0" applyNumberFormat="1" applyFont="1" applyFill="1" applyBorder="1" applyAlignment="1">
      <alignment horizontal="center" vertical="center"/>
    </xf>
    <xf numFmtId="16" fontId="21" fillId="40" borderId="25" xfId="0" applyNumberFormat="1" applyFont="1" applyFill="1" applyBorder="1" applyAlignment="1">
      <alignment horizontal="center" vertical="center"/>
    </xf>
    <xf numFmtId="166" fontId="21" fillId="38" borderId="19" xfId="0" applyNumberFormat="1" applyFont="1" applyFill="1" applyBorder="1" applyAlignment="1">
      <alignment horizontal="left" vertical="center" indent="1"/>
    </xf>
    <xf numFmtId="166" fontId="21" fillId="38" borderId="19" xfId="0" quotePrefix="1" applyNumberFormat="1" applyFont="1" applyFill="1" applyBorder="1" applyAlignment="1">
      <alignment horizontal="center" vertical="center"/>
    </xf>
    <xf numFmtId="169" fontId="21" fillId="40" borderId="19" xfId="0" applyNumberFormat="1" applyFont="1" applyFill="1" applyBorder="1" applyAlignment="1">
      <alignment horizontal="center" vertical="center"/>
    </xf>
    <xf numFmtId="167" fontId="21" fillId="0" borderId="19" xfId="0" applyNumberFormat="1" applyFont="1" applyBorder="1" applyAlignment="1">
      <alignment horizontal="center" vertical="center"/>
    </xf>
    <xf numFmtId="16" fontId="21" fillId="40" borderId="19" xfId="0" applyNumberFormat="1" applyFont="1" applyFill="1" applyBorder="1" applyAlignment="1">
      <alignment horizontal="center" vertical="center"/>
    </xf>
    <xf numFmtId="166" fontId="21" fillId="41" borderId="34" xfId="0" applyNumberFormat="1" applyFont="1" applyFill="1" applyBorder="1" applyAlignment="1">
      <alignment horizontal="left" vertical="center" indent="1"/>
    </xf>
    <xf numFmtId="170" fontId="21" fillId="41" borderId="35" xfId="0" quotePrefix="1" applyNumberFormat="1" applyFont="1" applyFill="1" applyBorder="1" applyAlignment="1">
      <alignment horizontal="center" vertical="center"/>
    </xf>
    <xf numFmtId="169" fontId="21" fillId="41" borderId="35" xfId="0" applyNumberFormat="1" applyFont="1" applyFill="1" applyBorder="1" applyAlignment="1">
      <alignment horizontal="center" vertical="center"/>
    </xf>
    <xf numFmtId="167" fontId="21" fillId="41" borderId="35" xfId="0" applyNumberFormat="1" applyFont="1" applyFill="1" applyBorder="1" applyAlignment="1">
      <alignment horizontal="center" vertical="center"/>
    </xf>
    <xf numFmtId="16" fontId="21" fillId="39" borderId="36" xfId="0" applyNumberFormat="1" applyFont="1" applyFill="1" applyBorder="1" applyAlignment="1">
      <alignment horizontal="center" vertical="center"/>
    </xf>
    <xf numFmtId="166" fontId="21" fillId="38" borderId="31" xfId="0" quotePrefix="1" applyNumberFormat="1" applyFont="1" applyFill="1" applyBorder="1" applyAlignment="1">
      <alignment horizontal="center" vertical="center"/>
    </xf>
    <xf numFmtId="166" fontId="21" fillId="41" borderId="25" xfId="0" quotePrefix="1" applyNumberFormat="1" applyFont="1" applyFill="1" applyBorder="1" applyAlignment="1">
      <alignment horizontal="center" vertical="center"/>
    </xf>
    <xf numFmtId="0" fontId="25" fillId="0" borderId="0" xfId="0" applyFont="1"/>
    <xf numFmtId="0" fontId="25" fillId="0" borderId="23" xfId="0" applyFont="1" applyBorder="1"/>
    <xf numFmtId="0" fontId="23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4" fillId="34" borderId="25" xfId="0" applyFont="1" applyFill="1" applyBorder="1" applyAlignment="1">
      <alignment horizontal="center" vertical="center"/>
    </xf>
    <xf numFmtId="0" fontId="24" fillId="34" borderId="31" xfId="0" applyFont="1" applyFill="1" applyBorder="1" applyAlignment="1">
      <alignment horizontal="center" vertical="center"/>
    </xf>
    <xf numFmtId="0" fontId="24" fillId="34" borderId="26" xfId="0" applyFont="1" applyFill="1" applyBorder="1" applyAlignment="1">
      <alignment horizontal="center" vertical="center" wrapText="1"/>
    </xf>
    <xf numFmtId="0" fontId="24" fillId="34" borderId="15" xfId="0" applyFont="1" applyFill="1" applyBorder="1" applyAlignment="1">
      <alignment horizontal="center" vertical="center" wrapText="1"/>
    </xf>
    <xf numFmtId="0" fontId="24" fillId="34" borderId="27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  <xf numFmtId="0" fontId="24" fillId="33" borderId="25" xfId="0" applyFont="1" applyFill="1" applyBorder="1" applyAlignment="1">
      <alignment horizontal="center" vertical="center"/>
    </xf>
    <xf numFmtId="0" fontId="24" fillId="33" borderId="16" xfId="0" applyFont="1" applyFill="1" applyBorder="1" applyAlignment="1">
      <alignment horizontal="center" vertical="center"/>
    </xf>
    <xf numFmtId="0" fontId="24" fillId="33" borderId="31" xfId="0" applyFont="1" applyFill="1" applyBorder="1" applyAlignment="1">
      <alignment horizontal="center" vertical="center"/>
    </xf>
    <xf numFmtId="0" fontId="24" fillId="33" borderId="26" xfId="0" applyFont="1" applyFill="1" applyBorder="1" applyAlignment="1">
      <alignment horizontal="center" vertical="center" wrapText="1"/>
    </xf>
    <xf numFmtId="0" fontId="24" fillId="33" borderId="15" xfId="0" applyFont="1" applyFill="1" applyBorder="1" applyAlignment="1">
      <alignment horizontal="center" vertical="center" wrapText="1"/>
    </xf>
    <xf numFmtId="0" fontId="24" fillId="33" borderId="27" xfId="0" applyFont="1" applyFill="1" applyBorder="1" applyAlignment="1">
      <alignment horizontal="center" vertical="center" wrapText="1"/>
    </xf>
    <xf numFmtId="0" fontId="24" fillId="33" borderId="17" xfId="0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4" fillId="42" borderId="25" xfId="0" applyFont="1" applyFill="1" applyBorder="1" applyAlignment="1">
      <alignment horizontal="center" vertical="center"/>
    </xf>
    <xf numFmtId="0" fontId="24" fillId="42" borderId="31" xfId="0" applyFont="1" applyFill="1" applyBorder="1" applyAlignment="1">
      <alignment horizontal="center" vertical="center"/>
    </xf>
    <xf numFmtId="0" fontId="24" fillId="42" borderId="28" xfId="0" applyFont="1" applyFill="1" applyBorder="1" applyAlignment="1">
      <alignment horizontal="center" vertical="center" wrapText="1"/>
    </xf>
    <xf numFmtId="0" fontId="24" fillId="42" borderId="21" xfId="0" applyFont="1" applyFill="1" applyBorder="1" applyAlignment="1">
      <alignment horizontal="center" vertical="center" wrapText="1"/>
    </xf>
    <xf numFmtId="0" fontId="24" fillId="42" borderId="29" xfId="0" applyFont="1" applyFill="1" applyBorder="1" applyAlignment="1">
      <alignment horizontal="center" vertical="center" wrapText="1"/>
    </xf>
    <xf numFmtId="0" fontId="24" fillId="36" borderId="25" xfId="0" applyFont="1" applyFill="1" applyBorder="1" applyAlignment="1">
      <alignment horizontal="center" vertical="center"/>
    </xf>
    <xf numFmtId="0" fontId="24" fillId="36" borderId="16" xfId="0" applyFont="1" applyFill="1" applyBorder="1" applyAlignment="1">
      <alignment horizontal="center" vertical="center"/>
    </xf>
    <xf numFmtId="0" fontId="24" fillId="36" borderId="26" xfId="0" applyFont="1" applyFill="1" applyBorder="1" applyAlignment="1">
      <alignment horizontal="center" vertical="center" wrapText="1"/>
    </xf>
    <xf numFmtId="0" fontId="24" fillId="36" borderId="15" xfId="0" applyFont="1" applyFill="1" applyBorder="1" applyAlignment="1">
      <alignment horizontal="center" vertical="center" wrapText="1"/>
    </xf>
    <xf numFmtId="0" fontId="24" fillId="36" borderId="27" xfId="0" applyFont="1" applyFill="1" applyBorder="1" applyAlignment="1">
      <alignment horizontal="center" vertical="center" wrapText="1"/>
    </xf>
    <xf numFmtId="0" fontId="24" fillId="36" borderId="17" xfId="0" applyFont="1" applyFill="1" applyBorder="1" applyAlignment="1">
      <alignment horizontal="center" vertical="center" wrapText="1"/>
    </xf>
    <xf numFmtId="164" fontId="28" fillId="0" borderId="0" xfId="0" applyNumberFormat="1" applyFont="1" applyAlignment="1">
      <alignment horizontal="center" wrapText="1"/>
    </xf>
    <xf numFmtId="164" fontId="21" fillId="0" borderId="11" xfId="0" applyNumberFormat="1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CCFF"/>
      <color rgb="FFFFFF99"/>
      <color rgb="FFF2DCDB"/>
      <color rgb="FFFFCCFF"/>
      <color rgb="FFFF99CC"/>
      <color rgb="FF7AF8BF"/>
      <color rgb="FF66FF66"/>
      <color rgb="FFEDF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3DEC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3DEC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3MA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3Mar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3FEB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3Feb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3JAN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3JAN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3NOV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3NOV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3OCT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3OCT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3SEP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3SEP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3AUG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3AUG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3JUL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3JULy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3JUN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3JUNe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3MAY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3MAY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3AP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3APR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46B204EB-0F21-4C92-928C-8FDA8135D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EC2993BB-B2AC-436C-B995-44CBD64F6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766DD4E1-49FD-41B4-87A8-0AA6D95DD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29C2B8B9-C2DC-4723-82B4-4A6DCC286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6A47440B-E6FB-42F1-BA74-34A7F6F33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A1923E03-A5F1-48F2-8436-3C8EF74CE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C5AC2449-B0E5-4FAF-BF76-A35D33105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C12B9936-151F-43CC-AD3A-14A640D13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8B221AB7-4FA8-45C8-B189-83FB19871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6813DC70-9506-4CE2-9476-48A9FC4FF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2144EC54-911B-498D-84A0-DA6AC8E0C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253B0DFA-2171-4062-8A78-2A8DAF723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4FE51066-DE20-4BCF-BFC6-6558F2331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7ED245A3-6C5D-4F54-AD8B-5ACE9F85E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858A96C-7C86-4B39-8741-70420FFD4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73519931-9F46-4994-B367-A0AB8FF10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C7F13E28-77EE-487D-896A-3326BED93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F7F2A3BB-397A-4C56-965A-CA9E3C28D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CDEC3CC5-10EF-415C-932B-8517313C6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104204AE-F6C8-4B7E-B104-5AFA4D9A6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E23CAE1A-D43C-41F0-81FA-B4D2B316C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84643491-84D4-4429-8D1C-B27E86D9F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93059E4-4996-44D8-BB83-60B3A1FB7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BA84943-13C3-4F70-B22A-B8F59B1D4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FE247083-8623-4121-BA86-CC8A7CEA2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2DC452C6-9632-417D-B3B2-A26E714F2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73F4ED8B-C495-4EA2-9213-7A8C42730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9D1CFE2A-919F-4BBB-9E41-26FFA6E77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11BA44BF-AD00-4BDB-815C-D9B9F1AB5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F526E149-3AD2-4E29-AA8F-3A253BE0C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216E50E-88DA-4962-85A9-D81AFEB77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53C43D7-82E9-422A-BDB6-94FBE2188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FBE17A2B-8E76-4D25-ABDF-D32E3960C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4B87B555-5CDA-4C4D-A503-88E978EEA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89283943-2E2F-4FD3-BF23-77D368FB3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489315A8-A2F2-4074-9CF2-F9911056C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F0738D4B-79BD-4E2E-A254-19C3F007A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47C9173C-F1E6-4EF4-9AEB-BB2120AF9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5D03D34-1831-427E-9DA1-A63EF3E80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5DEF002-93D8-4A97-A693-AE6F2DC18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7BAAA787-16A7-48F9-9403-C2340EB07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FF22DA05-8E80-4BB6-AA23-F72C6B8C8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B6E1133B-2870-4F4E-A26E-B2D5E07B9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FFD10742-0EC1-4863-B676-B00A847BA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68253A2C-503E-4944-92E6-6EC645DE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47BF89C7-B71D-40EC-AF66-8DF07CD5E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45EADCBE-4F60-436F-A948-03B17DE8E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C6FAFEE-30B8-4F7B-B4B0-BB67607A5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F19F6DF4-A864-47E4-8091-2C37D5A2B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5BCC29D3-CEFA-4887-8DA1-E9112A109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954FA640-AD79-442E-9EEC-89ACF8979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84DAC2B2-2105-492B-A97F-0CCEC21C6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C66184D8-06FE-409A-98C0-0BB482A47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FA48E94A-2902-4EA1-A890-68C89F212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EBD3CE8-879A-460A-ABAC-5BB84A783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902C898-8342-46AB-8344-C753C6090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1DE4652D-D48A-49F3-A506-80A031156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22834783-B938-4F5A-9D57-82F5FF8CE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7DAFCCD0-D592-4E07-A822-5CD89FF64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EB9CB2AB-0A76-4D44-8CBF-FB66C90B2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3A0411D2-989F-4078-B92B-F453FAA15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BBD85195-9236-48FD-AA28-D5C94A2C1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9A91700-DF25-42B0-9391-1590D5A01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084DADE-C236-47FD-9480-3CC9D74F7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BD2FEC00-902C-4AC3-B81C-0253A1E66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D3A7F87A-E09D-4B66-B019-31A19E2B3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9BC201FD-0B16-4181-85A7-AEBC017D0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EE5AB6FA-2722-40FA-8333-D66163E69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B0077320-BBE6-4D65-AF48-6C41D522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BB287BF7-D74F-431D-BB1A-E51CD4482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ACCF0E1-C879-4BD3-B8E6-4FBA8E631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3560713-B499-4BA3-8BEB-A9797A967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2206-240A-4997-A642-D690A78DFA61}">
  <sheetPr>
    <tabColor rgb="FFFFFF00"/>
  </sheetPr>
  <dimension ref="A1:K70"/>
  <sheetViews>
    <sheetView tabSelected="1" zoomScaleNormal="100" workbookViewId="0">
      <selection activeCell="B18" sqref="B18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65">
        <v>45261</v>
      </c>
      <c r="B1" s="165"/>
      <c r="C1" s="165"/>
      <c r="D1" s="165"/>
      <c r="E1" s="165"/>
      <c r="F1" s="165"/>
    </row>
    <row r="2" spans="1:11" ht="15" customHeight="1" x14ac:dyDescent="0.25">
      <c r="C2" s="33" t="s">
        <v>19</v>
      </c>
      <c r="D2" s="34">
        <f ca="1">NOW()</f>
        <v>45278.671788657404</v>
      </c>
      <c r="E2" s="22"/>
      <c r="F2" s="22"/>
    </row>
    <row r="3" spans="1:11" ht="90" customHeight="1" x14ac:dyDescent="0.25">
      <c r="A3" s="32"/>
      <c r="B3" s="32"/>
      <c r="C3" s="32"/>
      <c r="D3" s="16" t="s">
        <v>28</v>
      </c>
      <c r="F3" s="16" t="s">
        <v>29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66"/>
      <c r="B5" s="166"/>
      <c r="C5" s="166"/>
      <c r="D5" s="16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33"/>
    </row>
    <row r="7" spans="1:11" ht="18.75" customHeight="1" x14ac:dyDescent="0.25">
      <c r="A7" s="135" t="s">
        <v>0</v>
      </c>
      <c r="B7" s="136"/>
      <c r="C7" s="137" t="s">
        <v>1</v>
      </c>
      <c r="D7" s="138"/>
      <c r="E7" s="11"/>
      <c r="F7" s="134"/>
    </row>
    <row r="8" spans="1:11" ht="15" customHeight="1" x14ac:dyDescent="0.25">
      <c r="A8" s="159" t="s">
        <v>2</v>
      </c>
      <c r="B8" s="159" t="s">
        <v>3</v>
      </c>
      <c r="C8" s="161" t="s">
        <v>4</v>
      </c>
      <c r="D8" s="162"/>
      <c r="E8" s="163" t="s">
        <v>5</v>
      </c>
      <c r="F8" s="164"/>
    </row>
    <row r="9" spans="1:11" ht="15" customHeight="1" thickBot="1" x14ac:dyDescent="0.3">
      <c r="A9" s="160"/>
      <c r="B9" s="160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9" t="s">
        <v>35</v>
      </c>
      <c r="B10" s="47">
        <v>681</v>
      </c>
      <c r="C10" s="48">
        <f t="shared" ref="C10:C19" si="0">D10</f>
        <v>45257</v>
      </c>
      <c r="D10" s="41">
        <v>45257</v>
      </c>
      <c r="E10" s="58">
        <f>F10</f>
        <v>45259</v>
      </c>
      <c r="F10" s="40">
        <f>D10+2</f>
        <v>45259</v>
      </c>
      <c r="I10" s="27"/>
      <c r="J10" s="28"/>
      <c r="K10" s="29"/>
    </row>
    <row r="11" spans="1:11" ht="15" customHeight="1" x14ac:dyDescent="0.25">
      <c r="A11" s="50" t="s">
        <v>37</v>
      </c>
      <c r="B11" s="95">
        <v>5</v>
      </c>
      <c r="C11" s="61">
        <f t="shared" si="0"/>
        <v>45260</v>
      </c>
      <c r="D11" s="51">
        <f>D10+3</f>
        <v>45260</v>
      </c>
      <c r="E11" s="57">
        <f t="shared" ref="E11:E19" si="1">F11</f>
        <v>45262</v>
      </c>
      <c r="F11" s="52">
        <f t="shared" ref="F11:F19" si="2">D11+2</f>
        <v>45262</v>
      </c>
      <c r="I11" s="27"/>
      <c r="J11" s="28"/>
      <c r="K11" s="29"/>
    </row>
    <row r="12" spans="1:11" ht="15" customHeight="1" x14ac:dyDescent="0.25">
      <c r="A12" s="39" t="s">
        <v>22</v>
      </c>
      <c r="B12" s="113">
        <v>727</v>
      </c>
      <c r="C12" s="112">
        <f t="shared" si="0"/>
        <v>45264</v>
      </c>
      <c r="D12" s="40">
        <f>D10+7</f>
        <v>45264</v>
      </c>
      <c r="E12" s="58">
        <f t="shared" si="1"/>
        <v>45266</v>
      </c>
      <c r="F12" s="40">
        <f t="shared" si="2"/>
        <v>45266</v>
      </c>
      <c r="I12" s="30"/>
      <c r="J12" s="28"/>
      <c r="K12" s="29"/>
    </row>
    <row r="13" spans="1:11" ht="15" customHeight="1" x14ac:dyDescent="0.25">
      <c r="A13" s="50" t="s">
        <v>37</v>
      </c>
      <c r="B13" s="95">
        <f>B11+1</f>
        <v>6</v>
      </c>
      <c r="C13" s="49">
        <f t="shared" si="0"/>
        <v>45267</v>
      </c>
      <c r="D13" s="52">
        <f t="shared" ref="D13:D16" si="3">D11+7</f>
        <v>45267</v>
      </c>
      <c r="E13" s="55">
        <f t="shared" si="1"/>
        <v>45269</v>
      </c>
      <c r="F13" s="52">
        <f t="shared" si="2"/>
        <v>45269</v>
      </c>
      <c r="I13" s="30"/>
      <c r="J13" s="28"/>
      <c r="K13" s="29"/>
    </row>
    <row r="14" spans="1:11" ht="12.75" customHeight="1" x14ac:dyDescent="0.25">
      <c r="A14" s="39" t="s">
        <v>22</v>
      </c>
      <c r="B14" s="113">
        <v>728</v>
      </c>
      <c r="C14" s="112">
        <f t="shared" si="0"/>
        <v>45271</v>
      </c>
      <c r="D14" s="40">
        <f>D12+7</f>
        <v>45271</v>
      </c>
      <c r="E14" s="58">
        <f t="shared" si="1"/>
        <v>45273</v>
      </c>
      <c r="F14" s="40">
        <f t="shared" si="2"/>
        <v>45273</v>
      </c>
      <c r="I14" s="30"/>
      <c r="J14" s="28"/>
      <c r="K14" s="29"/>
    </row>
    <row r="15" spans="1:11" ht="15" customHeight="1" x14ac:dyDescent="0.25">
      <c r="A15" s="50" t="s">
        <v>37</v>
      </c>
      <c r="B15" s="95">
        <f t="shared" ref="B15" si="4">B13+1</f>
        <v>7</v>
      </c>
      <c r="C15" s="49">
        <f t="shared" si="0"/>
        <v>45275</v>
      </c>
      <c r="D15" s="52">
        <f>D13+8</f>
        <v>45275</v>
      </c>
      <c r="E15" s="55">
        <f t="shared" si="1"/>
        <v>45277</v>
      </c>
      <c r="F15" s="52">
        <f t="shared" si="2"/>
        <v>45277</v>
      </c>
      <c r="I15" s="30"/>
      <c r="J15" s="28"/>
      <c r="K15" s="29"/>
    </row>
    <row r="16" spans="1:11" ht="15" customHeight="1" x14ac:dyDescent="0.25">
      <c r="A16" s="39" t="s">
        <v>21</v>
      </c>
      <c r="B16" s="113">
        <v>630</v>
      </c>
      <c r="C16" s="48">
        <f t="shared" si="0"/>
        <v>45278</v>
      </c>
      <c r="D16" s="40">
        <f t="shared" si="3"/>
        <v>45278</v>
      </c>
      <c r="E16" s="58">
        <f t="shared" si="1"/>
        <v>45280</v>
      </c>
      <c r="F16" s="40">
        <f t="shared" si="2"/>
        <v>45280</v>
      </c>
      <c r="I16" s="30"/>
      <c r="J16" s="28"/>
      <c r="K16" s="29"/>
    </row>
    <row r="17" spans="1:11" ht="15" customHeight="1" x14ac:dyDescent="0.25">
      <c r="A17" s="50" t="s">
        <v>22</v>
      </c>
      <c r="B17" s="95">
        <v>729</v>
      </c>
      <c r="C17" s="49">
        <f t="shared" si="0"/>
        <v>45280</v>
      </c>
      <c r="D17" s="52">
        <f>D15+5</f>
        <v>45280</v>
      </c>
      <c r="E17" s="57">
        <f t="shared" si="1"/>
        <v>45282</v>
      </c>
      <c r="F17" s="52">
        <f>D17+2</f>
        <v>45282</v>
      </c>
      <c r="I17" s="30"/>
      <c r="J17" s="28"/>
      <c r="K17" s="29"/>
    </row>
    <row r="18" spans="1:11" ht="15" customHeight="1" x14ac:dyDescent="0.25">
      <c r="A18" s="39" t="s">
        <v>21</v>
      </c>
      <c r="B18" s="113">
        <f>B16+1</f>
        <v>631</v>
      </c>
      <c r="C18" s="48">
        <f t="shared" si="0"/>
        <v>45287</v>
      </c>
      <c r="D18" s="40">
        <f>D16+9</f>
        <v>45287</v>
      </c>
      <c r="E18" s="58">
        <f t="shared" si="1"/>
        <v>45289</v>
      </c>
      <c r="F18" s="40">
        <f t="shared" si="2"/>
        <v>45289</v>
      </c>
      <c r="I18" s="30"/>
      <c r="J18" s="28"/>
      <c r="K18" s="29"/>
    </row>
    <row r="19" spans="1:11" ht="15" customHeight="1" x14ac:dyDescent="0.25">
      <c r="A19" s="50" t="s">
        <v>21</v>
      </c>
      <c r="B19" s="95">
        <f>B18+1</f>
        <v>632</v>
      </c>
      <c r="C19" s="49">
        <f t="shared" si="0"/>
        <v>45293</v>
      </c>
      <c r="D19" s="52">
        <f>D18+6</f>
        <v>45293</v>
      </c>
      <c r="E19" s="55">
        <f t="shared" si="1"/>
        <v>45295</v>
      </c>
      <c r="F19" s="52">
        <f t="shared" si="2"/>
        <v>45295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3"/>
      <c r="B26" s="15"/>
      <c r="C26" s="16"/>
      <c r="D26" s="17"/>
      <c r="E26" s="16"/>
      <c r="F26" s="17"/>
    </row>
    <row r="27" spans="1:11" ht="7.5" customHeight="1" x14ac:dyDescent="0.25">
      <c r="A27" s="94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33"/>
    </row>
    <row r="29" spans="1:11" ht="18.75" customHeight="1" x14ac:dyDescent="0.25">
      <c r="A29" s="135" t="s">
        <v>0</v>
      </c>
      <c r="B29" s="136"/>
      <c r="C29" s="152" t="s">
        <v>8</v>
      </c>
      <c r="D29" s="153"/>
      <c r="E29" s="11"/>
      <c r="F29" s="134"/>
    </row>
    <row r="30" spans="1:11" ht="15" customHeight="1" x14ac:dyDescent="0.25">
      <c r="A30" s="154" t="s">
        <v>2</v>
      </c>
      <c r="B30" s="154" t="s">
        <v>3</v>
      </c>
      <c r="C30" s="156" t="s">
        <v>18</v>
      </c>
      <c r="D30" s="157"/>
      <c r="E30" s="158" t="s">
        <v>9</v>
      </c>
      <c r="F30" s="157"/>
    </row>
    <row r="31" spans="1:11" ht="15" customHeight="1" x14ac:dyDescent="0.25">
      <c r="A31" s="155"/>
      <c r="B31" s="155"/>
      <c r="C31" s="83" t="s">
        <v>6</v>
      </c>
      <c r="D31" s="93" t="s">
        <v>7</v>
      </c>
      <c r="E31" s="84" t="s">
        <v>6</v>
      </c>
      <c r="F31" s="84" t="s">
        <v>7</v>
      </c>
    </row>
    <row r="32" spans="1:11" ht="15" customHeight="1" x14ac:dyDescent="0.25">
      <c r="A32" s="101" t="s">
        <v>23</v>
      </c>
      <c r="B32" s="103">
        <v>247</v>
      </c>
      <c r="C32" s="86">
        <f t="shared" ref="C32:C41" si="5">D32</f>
        <v>45258</v>
      </c>
      <c r="D32" s="92">
        <f>D10+1</f>
        <v>45258</v>
      </c>
      <c r="E32" s="59">
        <f t="shared" ref="E32:E41" si="6">F32</f>
        <v>45262</v>
      </c>
      <c r="F32" s="91">
        <f>D32+4</f>
        <v>45262</v>
      </c>
    </row>
    <row r="33" spans="1:6" ht="15" customHeight="1" x14ac:dyDescent="0.25">
      <c r="A33" s="102" t="s">
        <v>42</v>
      </c>
      <c r="B33" s="111">
        <v>3</v>
      </c>
      <c r="C33" s="77">
        <f t="shared" si="5"/>
        <v>45261</v>
      </c>
      <c r="D33" s="78">
        <f>D32+3</f>
        <v>45261</v>
      </c>
      <c r="E33" s="79">
        <f t="shared" si="6"/>
        <v>45264</v>
      </c>
      <c r="F33" s="78">
        <f>D33+3</f>
        <v>45264</v>
      </c>
    </row>
    <row r="34" spans="1:6" ht="15" customHeight="1" x14ac:dyDescent="0.25">
      <c r="A34" s="101" t="s">
        <v>23</v>
      </c>
      <c r="B34" s="106">
        <f t="shared" ref="B34:B38" si="7">B32+1</f>
        <v>248</v>
      </c>
      <c r="C34" s="86">
        <f t="shared" si="5"/>
        <v>45265</v>
      </c>
      <c r="D34" s="87">
        <f t="shared" ref="D34:D38" si="8">D32+7</f>
        <v>45265</v>
      </c>
      <c r="E34" s="59">
        <f t="shared" si="6"/>
        <v>45269</v>
      </c>
      <c r="F34" s="91">
        <f>D34+4</f>
        <v>45269</v>
      </c>
    </row>
    <row r="35" spans="1:6" ht="15" customHeight="1" x14ac:dyDescent="0.25">
      <c r="A35" s="102" t="s">
        <v>35</v>
      </c>
      <c r="B35" s="111">
        <v>682</v>
      </c>
      <c r="C35" s="77">
        <f t="shared" si="5"/>
        <v>45268</v>
      </c>
      <c r="D35" s="78">
        <f t="shared" si="8"/>
        <v>45268</v>
      </c>
      <c r="E35" s="79">
        <f t="shared" si="6"/>
        <v>45271</v>
      </c>
      <c r="F35" s="78">
        <f>D35+3</f>
        <v>45271</v>
      </c>
    </row>
    <row r="36" spans="1:6" ht="15" customHeight="1" x14ac:dyDescent="0.25">
      <c r="A36" s="101" t="s">
        <v>23</v>
      </c>
      <c r="B36" s="106">
        <f t="shared" si="7"/>
        <v>249</v>
      </c>
      <c r="C36" s="86">
        <f t="shared" si="5"/>
        <v>45272</v>
      </c>
      <c r="D36" s="87">
        <f t="shared" si="8"/>
        <v>45272</v>
      </c>
      <c r="E36" s="59">
        <f t="shared" si="6"/>
        <v>45276</v>
      </c>
      <c r="F36" s="91">
        <f>D36+4</f>
        <v>45276</v>
      </c>
    </row>
    <row r="37" spans="1:6" ht="15" customHeight="1" x14ac:dyDescent="0.25">
      <c r="A37" s="102" t="s">
        <v>35</v>
      </c>
      <c r="B37" s="111">
        <f t="shared" si="7"/>
        <v>683</v>
      </c>
      <c r="C37" s="77">
        <f t="shared" si="5"/>
        <v>45279</v>
      </c>
      <c r="D37" s="78">
        <f>D35+11</f>
        <v>45279</v>
      </c>
      <c r="E37" s="79">
        <f t="shared" si="6"/>
        <v>45282</v>
      </c>
      <c r="F37" s="78">
        <f>D37+3</f>
        <v>45282</v>
      </c>
    </row>
    <row r="38" spans="1:6" ht="15" customHeight="1" x14ac:dyDescent="0.25">
      <c r="A38" s="101" t="s">
        <v>35</v>
      </c>
      <c r="B38" s="106">
        <v>684</v>
      </c>
      <c r="C38" s="81">
        <f t="shared" si="5"/>
        <v>45288</v>
      </c>
      <c r="D38" s="82">
        <f>D37+9</f>
        <v>45288</v>
      </c>
      <c r="E38" s="59">
        <f t="shared" si="6"/>
        <v>45292</v>
      </c>
      <c r="F38" s="91">
        <f>D38+4</f>
        <v>45292</v>
      </c>
    </row>
    <row r="39" spans="1:6" ht="15" customHeight="1" x14ac:dyDescent="0.25">
      <c r="A39" s="102" t="s">
        <v>23</v>
      </c>
      <c r="B39" s="111">
        <v>251</v>
      </c>
      <c r="C39" s="77">
        <f t="shared" si="5"/>
        <v>45293</v>
      </c>
      <c r="D39" s="78">
        <f>D38+5</f>
        <v>45293</v>
      </c>
      <c r="E39" s="79">
        <f t="shared" si="6"/>
        <v>45296</v>
      </c>
      <c r="F39" s="78">
        <f>D39+3</f>
        <v>45296</v>
      </c>
    </row>
    <row r="40" spans="1:6" ht="15" customHeight="1" x14ac:dyDescent="0.25">
      <c r="A40" s="101" t="s">
        <v>35</v>
      </c>
      <c r="B40" s="106">
        <v>685</v>
      </c>
      <c r="C40" s="81">
        <f t="shared" si="5"/>
        <v>45296</v>
      </c>
      <c r="D40" s="82">
        <f>D39+3</f>
        <v>45296</v>
      </c>
      <c r="E40" s="59">
        <f t="shared" si="6"/>
        <v>45300</v>
      </c>
      <c r="F40" s="91">
        <f>D40+4</f>
        <v>45300</v>
      </c>
    </row>
    <row r="41" spans="1:6" ht="15" customHeight="1" x14ac:dyDescent="0.25">
      <c r="A41" s="102" t="s">
        <v>23</v>
      </c>
      <c r="B41" s="111">
        <v>252</v>
      </c>
      <c r="C41" s="77">
        <f t="shared" si="5"/>
        <v>45300</v>
      </c>
      <c r="D41" s="78">
        <f>D39+7</f>
        <v>45300</v>
      </c>
      <c r="E41" s="79">
        <f t="shared" si="6"/>
        <v>45303</v>
      </c>
      <c r="F41" s="78">
        <f>D41+3</f>
        <v>45303</v>
      </c>
    </row>
    <row r="42" spans="1:6" ht="15" customHeight="1" x14ac:dyDescent="0.25">
      <c r="A42" s="132" t="s">
        <v>15</v>
      </c>
      <c r="B42" s="132"/>
      <c r="C42" s="132"/>
      <c r="D42" s="132"/>
      <c r="E42" s="132"/>
      <c r="F42" s="2"/>
    </row>
    <row r="43" spans="1:6" ht="15" customHeight="1" x14ac:dyDescent="0.25">
      <c r="A43" s="131" t="s">
        <v>14</v>
      </c>
      <c r="B43" s="131"/>
      <c r="C43" s="131"/>
      <c r="D43" s="131"/>
      <c r="E43" s="131"/>
      <c r="F43" s="2"/>
    </row>
    <row r="44" spans="1:6" x14ac:dyDescent="0.25">
      <c r="A44" s="43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33"/>
    </row>
    <row r="47" spans="1:6" ht="18.75" customHeight="1" x14ac:dyDescent="0.25">
      <c r="A47" s="135" t="s">
        <v>0</v>
      </c>
      <c r="B47" s="136"/>
      <c r="C47" s="137" t="s">
        <v>10</v>
      </c>
      <c r="D47" s="138"/>
      <c r="E47" s="11"/>
      <c r="F47" s="134"/>
    </row>
    <row r="48" spans="1:6" ht="15" customHeight="1" x14ac:dyDescent="0.25">
      <c r="A48" s="145" t="s">
        <v>2</v>
      </c>
      <c r="B48" s="145" t="s">
        <v>3</v>
      </c>
      <c r="C48" s="148" t="s">
        <v>4</v>
      </c>
      <c r="D48" s="149"/>
      <c r="E48" s="150" t="s">
        <v>11</v>
      </c>
      <c r="F48" s="151"/>
    </row>
    <row r="49" spans="1:6" ht="15" customHeight="1" thickBot="1" x14ac:dyDescent="0.3">
      <c r="A49" s="146"/>
      <c r="B49" s="147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97" t="s">
        <v>35</v>
      </c>
      <c r="B50" s="108">
        <f>B33</f>
        <v>3</v>
      </c>
      <c r="C50" s="53">
        <f t="shared" ref="C50:C55" si="9">D50</f>
        <v>45261</v>
      </c>
      <c r="D50" s="36">
        <f>D33</f>
        <v>45261</v>
      </c>
      <c r="E50" s="56">
        <f t="shared" ref="E50:E55" si="10">F50</f>
        <v>45264</v>
      </c>
      <c r="F50" s="37">
        <f>D50+3</f>
        <v>45264</v>
      </c>
    </row>
    <row r="51" spans="1:6" ht="15" customHeight="1" x14ac:dyDescent="0.25">
      <c r="A51" s="98" t="str">
        <f>A35</f>
        <v>Caribe Mariner</v>
      </c>
      <c r="B51" s="109">
        <f>B35</f>
        <v>682</v>
      </c>
      <c r="C51" s="54">
        <f t="shared" si="9"/>
        <v>45268</v>
      </c>
      <c r="D51" s="44">
        <f>D35</f>
        <v>45268</v>
      </c>
      <c r="E51" s="54">
        <f t="shared" si="10"/>
        <v>45272</v>
      </c>
      <c r="F51" s="44">
        <f>D51+4</f>
        <v>45272</v>
      </c>
    </row>
    <row r="52" spans="1:6" ht="15" customHeight="1" x14ac:dyDescent="0.25">
      <c r="A52" s="99" t="s">
        <v>23</v>
      </c>
      <c r="B52" s="110">
        <v>250</v>
      </c>
      <c r="C52" s="53">
        <f t="shared" si="9"/>
        <v>45279</v>
      </c>
      <c r="D52" s="46">
        <f>D37</f>
        <v>45279</v>
      </c>
      <c r="E52" s="56">
        <f t="shared" si="10"/>
        <v>45283</v>
      </c>
      <c r="F52" s="37">
        <f t="shared" ref="F52:F54" si="11">D52+4</f>
        <v>45283</v>
      </c>
    </row>
    <row r="53" spans="1:6" ht="15" customHeight="1" x14ac:dyDescent="0.25">
      <c r="A53" s="98" t="s">
        <v>35</v>
      </c>
      <c r="B53" s="109">
        <v>684</v>
      </c>
      <c r="C53" s="54">
        <f t="shared" si="9"/>
        <v>45288</v>
      </c>
      <c r="D53" s="44">
        <f>D52+9</f>
        <v>45288</v>
      </c>
      <c r="E53" s="54">
        <f t="shared" si="10"/>
        <v>45292</v>
      </c>
      <c r="F53" s="44">
        <f t="shared" si="11"/>
        <v>45292</v>
      </c>
    </row>
    <row r="54" spans="1:6" ht="12.75" customHeight="1" x14ac:dyDescent="0.25">
      <c r="A54" s="100" t="s">
        <v>35</v>
      </c>
      <c r="B54" s="110">
        <v>685</v>
      </c>
      <c r="C54" s="53">
        <f t="shared" si="9"/>
        <v>45296</v>
      </c>
      <c r="D54" s="74">
        <f>D53+8</f>
        <v>45296</v>
      </c>
      <c r="E54" s="56">
        <f t="shared" si="10"/>
        <v>45300</v>
      </c>
      <c r="F54" s="37">
        <f t="shared" si="11"/>
        <v>45300</v>
      </c>
    </row>
    <row r="55" spans="1:6" ht="15" customHeight="1" x14ac:dyDescent="0.25">
      <c r="A55" s="98" t="str">
        <f>A54</f>
        <v>Caribe Mariner</v>
      </c>
      <c r="B55" s="109">
        <f>B54+1</f>
        <v>686</v>
      </c>
      <c r="C55" s="54">
        <f t="shared" si="9"/>
        <v>45303</v>
      </c>
      <c r="D55" s="44">
        <f>D54+7</f>
        <v>45303</v>
      </c>
      <c r="E55" s="54">
        <f t="shared" si="10"/>
        <v>45307</v>
      </c>
      <c r="F55" s="44">
        <f>D55+4</f>
        <v>45307</v>
      </c>
    </row>
    <row r="56" spans="1:6" ht="12.75" customHeight="1" x14ac:dyDescent="0.25">
      <c r="A56" s="132" t="s">
        <v>16</v>
      </c>
      <c r="B56" s="132"/>
      <c r="C56" s="132"/>
      <c r="D56" s="132"/>
      <c r="E56" s="132"/>
      <c r="F56" s="2"/>
    </row>
    <row r="57" spans="1:6" ht="12.75" customHeight="1" x14ac:dyDescent="0.25">
      <c r="A57" s="131" t="s">
        <v>14</v>
      </c>
      <c r="B57" s="131"/>
      <c r="C57" s="131"/>
      <c r="D57" s="131"/>
      <c r="E57" s="131"/>
      <c r="F57" s="2"/>
    </row>
    <row r="58" spans="1:6" ht="17.25" customHeight="1" x14ac:dyDescent="0.25">
      <c r="A58" s="43"/>
      <c r="B58" s="94"/>
      <c r="C58" s="94"/>
      <c r="D58" s="94"/>
      <c r="E58" s="94"/>
      <c r="F58" s="2"/>
    </row>
    <row r="59" spans="1:6" ht="26.25" customHeight="1" x14ac:dyDescent="0.25">
      <c r="A59" s="7"/>
      <c r="B59" s="8"/>
      <c r="C59" s="9"/>
      <c r="D59" s="10"/>
      <c r="E59" s="9"/>
      <c r="F59" s="133"/>
    </row>
    <row r="60" spans="1:6" ht="18.75" customHeight="1" x14ac:dyDescent="0.25">
      <c r="A60" s="135" t="s">
        <v>0</v>
      </c>
      <c r="B60" s="136"/>
      <c r="C60" s="137" t="s">
        <v>12</v>
      </c>
      <c r="D60" s="138"/>
      <c r="E60" s="11"/>
      <c r="F60" s="134"/>
    </row>
    <row r="61" spans="1:6" ht="15" customHeight="1" x14ac:dyDescent="0.25">
      <c r="A61" s="139" t="s">
        <v>2</v>
      </c>
      <c r="B61" s="139" t="s">
        <v>3</v>
      </c>
      <c r="C61" s="141" t="s">
        <v>4</v>
      </c>
      <c r="D61" s="142"/>
      <c r="E61" s="143" t="s">
        <v>13</v>
      </c>
      <c r="F61" s="144"/>
    </row>
    <row r="62" spans="1:6" ht="15" customHeight="1" x14ac:dyDescent="0.25">
      <c r="A62" s="140"/>
      <c r="B62" s="140"/>
      <c r="C62" s="62" t="s">
        <v>6</v>
      </c>
      <c r="D62" s="62" t="s">
        <v>7</v>
      </c>
      <c r="E62" s="62" t="s">
        <v>6</v>
      </c>
      <c r="F62" s="62" t="s">
        <v>7</v>
      </c>
    </row>
    <row r="63" spans="1:6" ht="15" customHeight="1" x14ac:dyDescent="0.25">
      <c r="A63" s="115" t="str">
        <f>A32</f>
        <v>Vanquish</v>
      </c>
      <c r="B63" s="116">
        <f>B32</f>
        <v>247</v>
      </c>
      <c r="C63" s="117">
        <f>D63</f>
        <v>45258</v>
      </c>
      <c r="D63" s="118">
        <f>D32</f>
        <v>45258</v>
      </c>
      <c r="E63" s="117">
        <f>F63</f>
        <v>45261</v>
      </c>
      <c r="F63" s="118">
        <f>D63+3</f>
        <v>45261</v>
      </c>
    </row>
    <row r="64" spans="1:6" ht="15" customHeight="1" x14ac:dyDescent="0.25">
      <c r="A64" s="63" t="str">
        <f>A34</f>
        <v>Vanquish</v>
      </c>
      <c r="B64" s="64">
        <f>B34</f>
        <v>248</v>
      </c>
      <c r="C64" s="65">
        <f t="shared" ref="C64:C67" si="12">D64</f>
        <v>45265</v>
      </c>
      <c r="D64" s="66">
        <f>D34</f>
        <v>45265</v>
      </c>
      <c r="E64" s="65">
        <f t="shared" ref="E64:E67" si="13">F64</f>
        <v>45268</v>
      </c>
      <c r="F64" s="67">
        <f>D64+3</f>
        <v>45268</v>
      </c>
    </row>
    <row r="65" spans="1:7" ht="15" customHeight="1" x14ac:dyDescent="0.25">
      <c r="A65" s="119" t="str">
        <f>A36</f>
        <v>Vanquish</v>
      </c>
      <c r="B65" s="129">
        <f>B36</f>
        <v>249</v>
      </c>
      <c r="C65" s="121">
        <f t="shared" si="12"/>
        <v>45272</v>
      </c>
      <c r="D65" s="122">
        <f>D36</f>
        <v>45272</v>
      </c>
      <c r="E65" s="121">
        <f t="shared" si="13"/>
        <v>45275</v>
      </c>
      <c r="F65" s="123">
        <f>D65+3</f>
        <v>45275</v>
      </c>
    </row>
    <row r="66" spans="1:7" ht="15" customHeight="1" x14ac:dyDescent="0.25">
      <c r="A66" s="63" t="str">
        <f>A38</f>
        <v>Caribe Mariner</v>
      </c>
      <c r="B66" s="130">
        <f>B38</f>
        <v>684</v>
      </c>
      <c r="C66" s="65">
        <f t="shared" si="12"/>
        <v>45288</v>
      </c>
      <c r="D66" s="66">
        <f>D38</f>
        <v>45288</v>
      </c>
      <c r="E66" s="65">
        <f t="shared" si="13"/>
        <v>45291</v>
      </c>
      <c r="F66" s="67">
        <f>D66+3</f>
        <v>45291</v>
      </c>
    </row>
    <row r="67" spans="1:7" ht="15" customHeight="1" x14ac:dyDescent="0.25">
      <c r="A67" s="70" t="str">
        <f>A40&amp;"  CXL"</f>
        <v>Caribe Mariner  CXL</v>
      </c>
      <c r="B67" s="116" t="s">
        <v>25</v>
      </c>
      <c r="C67" s="72">
        <f t="shared" si="12"/>
        <v>45296</v>
      </c>
      <c r="D67" s="80">
        <f>D40</f>
        <v>45296</v>
      </c>
      <c r="E67" s="72">
        <f t="shared" si="13"/>
        <v>45299</v>
      </c>
      <c r="F67" s="73">
        <f>D67+3</f>
        <v>45299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31" t="s">
        <v>14</v>
      </c>
      <c r="B69" s="131"/>
      <c r="C69" s="131"/>
      <c r="D69" s="131"/>
      <c r="E69" s="131"/>
      <c r="F69" s="26"/>
    </row>
    <row r="70" spans="1:7" ht="12.75" customHeight="1" x14ac:dyDescent="0.25">
      <c r="A70" s="12" t="s">
        <v>36</v>
      </c>
      <c r="B70" s="20"/>
      <c r="C70" s="13"/>
      <c r="D70" s="21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70"/>
  <sheetViews>
    <sheetView zoomScale="90" zoomScaleNormal="90" workbookViewId="0">
      <selection activeCell="B67" sqref="B67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65">
        <v>44986</v>
      </c>
      <c r="B1" s="165"/>
      <c r="C1" s="165"/>
      <c r="D1" s="165"/>
      <c r="E1" s="165"/>
      <c r="F1" s="165"/>
    </row>
    <row r="2" spans="1:11" ht="15" customHeight="1" x14ac:dyDescent="0.25">
      <c r="C2" s="33" t="s">
        <v>19</v>
      </c>
      <c r="D2" s="34">
        <f ca="1">NOW()</f>
        <v>45278.671788657404</v>
      </c>
      <c r="E2" s="22"/>
      <c r="F2" s="22"/>
    </row>
    <row r="3" spans="1:11" ht="90" customHeight="1" x14ac:dyDescent="0.25">
      <c r="A3" s="32"/>
      <c r="B3" s="32"/>
      <c r="C3" s="32"/>
      <c r="D3" s="16" t="s">
        <v>28</v>
      </c>
      <c r="F3" s="16" t="s">
        <v>29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66"/>
      <c r="B5" s="166"/>
      <c r="C5" s="166"/>
      <c r="D5" s="16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33"/>
    </row>
    <row r="7" spans="1:11" ht="18.75" customHeight="1" x14ac:dyDescent="0.25">
      <c r="A7" s="135" t="s">
        <v>0</v>
      </c>
      <c r="B7" s="136"/>
      <c r="C7" s="137" t="s">
        <v>1</v>
      </c>
      <c r="D7" s="138"/>
      <c r="E7" s="11"/>
      <c r="F7" s="134"/>
    </row>
    <row r="8" spans="1:11" ht="15" customHeight="1" x14ac:dyDescent="0.25">
      <c r="A8" s="159" t="s">
        <v>2</v>
      </c>
      <c r="B8" s="159" t="s">
        <v>3</v>
      </c>
      <c r="C8" s="161" t="s">
        <v>4</v>
      </c>
      <c r="D8" s="162"/>
      <c r="E8" s="163" t="s">
        <v>5</v>
      </c>
      <c r="F8" s="164"/>
    </row>
    <row r="9" spans="1:11" ht="15" customHeight="1" thickBot="1" x14ac:dyDescent="0.3">
      <c r="A9" s="160"/>
      <c r="B9" s="160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9" t="s">
        <v>21</v>
      </c>
      <c r="B10" s="47">
        <v>614</v>
      </c>
      <c r="C10" s="48">
        <f t="shared" ref="C10:C19" si="0">D10</f>
        <v>44984</v>
      </c>
      <c r="D10" s="41">
        <v>44984</v>
      </c>
      <c r="E10" s="58">
        <f>F10</f>
        <v>44986</v>
      </c>
      <c r="F10" s="40">
        <f>D10+2</f>
        <v>44986</v>
      </c>
      <c r="I10" s="27"/>
      <c r="J10" s="28"/>
      <c r="K10" s="29"/>
    </row>
    <row r="11" spans="1:11" ht="15" customHeight="1" x14ac:dyDescent="0.25">
      <c r="A11" s="50" t="s">
        <v>27</v>
      </c>
      <c r="B11" s="96">
        <v>12</v>
      </c>
      <c r="C11" s="61">
        <f t="shared" si="0"/>
        <v>44987</v>
      </c>
      <c r="D11" s="51">
        <f>D10+3</f>
        <v>44987</v>
      </c>
      <c r="E11" s="57">
        <f t="shared" ref="E11:E19" si="1">F11</f>
        <v>44989</v>
      </c>
      <c r="F11" s="52">
        <f t="shared" ref="F11:F19" si="2">D11+2</f>
        <v>44989</v>
      </c>
      <c r="I11" s="27"/>
      <c r="J11" s="28"/>
      <c r="K11" s="29"/>
    </row>
    <row r="12" spans="1:11" ht="15" customHeight="1" x14ac:dyDescent="0.25">
      <c r="A12" s="39" t="s">
        <v>21</v>
      </c>
      <c r="B12" s="60">
        <f>B10+1</f>
        <v>615</v>
      </c>
      <c r="C12" s="69">
        <f t="shared" si="0"/>
        <v>44991</v>
      </c>
      <c r="D12" s="40">
        <f>D10+7</f>
        <v>44991</v>
      </c>
      <c r="E12" s="58">
        <f t="shared" si="1"/>
        <v>44993</v>
      </c>
      <c r="F12" s="40">
        <f t="shared" si="2"/>
        <v>44993</v>
      </c>
      <c r="I12" s="30"/>
      <c r="J12" s="28"/>
      <c r="K12" s="29"/>
    </row>
    <row r="13" spans="1:11" ht="15" customHeight="1" x14ac:dyDescent="0.25">
      <c r="A13" s="50" t="s">
        <v>27</v>
      </c>
      <c r="B13" s="95">
        <f>B11+1</f>
        <v>13</v>
      </c>
      <c r="C13" s="49">
        <f t="shared" si="0"/>
        <v>44994</v>
      </c>
      <c r="D13" s="52">
        <f t="shared" ref="D13:D19" si="3">D11+7</f>
        <v>44994</v>
      </c>
      <c r="E13" s="55">
        <f t="shared" si="1"/>
        <v>44996</v>
      </c>
      <c r="F13" s="52">
        <f t="shared" si="2"/>
        <v>44996</v>
      </c>
      <c r="I13" s="30"/>
      <c r="J13" s="28"/>
      <c r="K13" s="29"/>
    </row>
    <row r="14" spans="1:11" ht="12.75" customHeight="1" x14ac:dyDescent="0.25">
      <c r="A14" s="39" t="s">
        <v>21</v>
      </c>
      <c r="B14" s="60">
        <f>B12+1</f>
        <v>616</v>
      </c>
      <c r="C14" s="48">
        <f t="shared" si="0"/>
        <v>44998</v>
      </c>
      <c r="D14" s="40">
        <f t="shared" si="3"/>
        <v>44998</v>
      </c>
      <c r="E14" s="58">
        <f t="shared" si="1"/>
        <v>45000</v>
      </c>
      <c r="F14" s="40">
        <f t="shared" si="2"/>
        <v>45000</v>
      </c>
      <c r="I14" s="30"/>
      <c r="J14" s="28"/>
      <c r="K14" s="29"/>
    </row>
    <row r="15" spans="1:11" ht="15" customHeight="1" x14ac:dyDescent="0.25">
      <c r="A15" s="50" t="s">
        <v>27</v>
      </c>
      <c r="B15" s="95">
        <f t="shared" ref="B15:B19" si="4">B13+1</f>
        <v>14</v>
      </c>
      <c r="C15" s="49">
        <f t="shared" si="0"/>
        <v>45001</v>
      </c>
      <c r="D15" s="52">
        <f t="shared" si="3"/>
        <v>45001</v>
      </c>
      <c r="E15" s="55">
        <f t="shared" si="1"/>
        <v>45003</v>
      </c>
      <c r="F15" s="52">
        <f t="shared" si="2"/>
        <v>45003</v>
      </c>
      <c r="I15" s="30"/>
      <c r="J15" s="28"/>
      <c r="K15" s="29"/>
    </row>
    <row r="16" spans="1:11" ht="15" customHeight="1" x14ac:dyDescent="0.25">
      <c r="A16" s="39" t="s">
        <v>21</v>
      </c>
      <c r="B16" s="60">
        <f>B14+1</f>
        <v>617</v>
      </c>
      <c r="C16" s="48">
        <f t="shared" si="0"/>
        <v>45005</v>
      </c>
      <c r="D16" s="40">
        <f t="shared" si="3"/>
        <v>45005</v>
      </c>
      <c r="E16" s="58">
        <f t="shared" si="1"/>
        <v>45007</v>
      </c>
      <c r="F16" s="40">
        <f t="shared" si="2"/>
        <v>45007</v>
      </c>
      <c r="I16" s="30"/>
      <c r="J16" s="28"/>
      <c r="K16" s="29"/>
    </row>
    <row r="17" spans="1:11" ht="15" customHeight="1" x14ac:dyDescent="0.25">
      <c r="A17" s="50" t="s">
        <v>27</v>
      </c>
      <c r="B17" s="95">
        <f t="shared" si="4"/>
        <v>15</v>
      </c>
      <c r="C17" s="49">
        <f t="shared" si="0"/>
        <v>45008</v>
      </c>
      <c r="D17" s="52">
        <f t="shared" si="3"/>
        <v>45008</v>
      </c>
      <c r="E17" s="57">
        <f t="shared" si="1"/>
        <v>45011</v>
      </c>
      <c r="F17" s="52">
        <f>D17+3</f>
        <v>45011</v>
      </c>
      <c r="I17" s="30"/>
      <c r="J17" s="28"/>
      <c r="K17" s="29"/>
    </row>
    <row r="18" spans="1:11" ht="15" customHeight="1" x14ac:dyDescent="0.25">
      <c r="A18" s="39" t="s">
        <v>22</v>
      </c>
      <c r="B18" s="60">
        <v>704</v>
      </c>
      <c r="C18" s="48">
        <f t="shared" si="0"/>
        <v>45012</v>
      </c>
      <c r="D18" s="40">
        <f t="shared" si="3"/>
        <v>45012</v>
      </c>
      <c r="E18" s="58">
        <f t="shared" si="1"/>
        <v>45014</v>
      </c>
      <c r="F18" s="40">
        <f t="shared" si="2"/>
        <v>45014</v>
      </c>
      <c r="I18" s="30"/>
      <c r="J18" s="28"/>
      <c r="K18" s="29"/>
    </row>
    <row r="19" spans="1:11" ht="15" customHeight="1" x14ac:dyDescent="0.25">
      <c r="A19" s="50" t="s">
        <v>27</v>
      </c>
      <c r="B19" s="95">
        <f t="shared" si="4"/>
        <v>16</v>
      </c>
      <c r="C19" s="49">
        <f t="shared" si="0"/>
        <v>45015</v>
      </c>
      <c r="D19" s="52">
        <f t="shared" si="3"/>
        <v>45015</v>
      </c>
      <c r="E19" s="55">
        <f t="shared" si="1"/>
        <v>45017</v>
      </c>
      <c r="F19" s="52">
        <f t="shared" si="2"/>
        <v>45017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3"/>
      <c r="B26" s="15"/>
      <c r="C26" s="16"/>
      <c r="D26" s="17"/>
      <c r="E26" s="16"/>
      <c r="F26" s="17"/>
    </row>
    <row r="27" spans="1:11" ht="7.5" customHeight="1" x14ac:dyDescent="0.25">
      <c r="A27" s="94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33"/>
    </row>
    <row r="29" spans="1:11" ht="18.75" customHeight="1" x14ac:dyDescent="0.25">
      <c r="A29" s="135" t="s">
        <v>0</v>
      </c>
      <c r="B29" s="136"/>
      <c r="C29" s="152" t="s">
        <v>8</v>
      </c>
      <c r="D29" s="153"/>
      <c r="E29" s="11"/>
      <c r="F29" s="134"/>
    </row>
    <row r="30" spans="1:11" ht="15" customHeight="1" x14ac:dyDescent="0.25">
      <c r="A30" s="154" t="s">
        <v>2</v>
      </c>
      <c r="B30" s="154" t="s">
        <v>3</v>
      </c>
      <c r="C30" s="156" t="s">
        <v>18</v>
      </c>
      <c r="D30" s="157"/>
      <c r="E30" s="158" t="s">
        <v>9</v>
      </c>
      <c r="F30" s="157"/>
    </row>
    <row r="31" spans="1:11" ht="15" customHeight="1" x14ac:dyDescent="0.25">
      <c r="A31" s="155"/>
      <c r="B31" s="155"/>
      <c r="C31" s="83" t="s">
        <v>6</v>
      </c>
      <c r="D31" s="93" t="s">
        <v>7</v>
      </c>
      <c r="E31" s="84" t="s">
        <v>6</v>
      </c>
      <c r="F31" s="84" t="s">
        <v>7</v>
      </c>
    </row>
    <row r="32" spans="1:11" ht="15" customHeight="1" x14ac:dyDescent="0.25">
      <c r="A32" s="101" t="s">
        <v>23</v>
      </c>
      <c r="B32" s="89">
        <v>220</v>
      </c>
      <c r="C32" s="86">
        <f t="shared" ref="C32:C41" si="5">D32</f>
        <v>44985</v>
      </c>
      <c r="D32" s="92">
        <f>D10+1</f>
        <v>44985</v>
      </c>
      <c r="E32" s="59">
        <f t="shared" ref="E32:E41" si="6">F32</f>
        <v>44989</v>
      </c>
      <c r="F32" s="91">
        <f>D32+4</f>
        <v>44989</v>
      </c>
    </row>
    <row r="33" spans="1:6" ht="15" customHeight="1" x14ac:dyDescent="0.25">
      <c r="A33" s="102" t="s">
        <v>22</v>
      </c>
      <c r="B33" s="76">
        <v>702</v>
      </c>
      <c r="C33" s="77">
        <f t="shared" si="5"/>
        <v>44988</v>
      </c>
      <c r="D33" s="78">
        <f>D32+3</f>
        <v>44988</v>
      </c>
      <c r="E33" s="79">
        <f t="shared" si="6"/>
        <v>44991</v>
      </c>
      <c r="F33" s="78">
        <f>D33+3</f>
        <v>44991</v>
      </c>
    </row>
    <row r="34" spans="1:6" ht="15" customHeight="1" x14ac:dyDescent="0.25">
      <c r="A34" s="101" t="s">
        <v>20</v>
      </c>
      <c r="B34" s="85">
        <v>520</v>
      </c>
      <c r="C34" s="86">
        <f t="shared" si="5"/>
        <v>44992</v>
      </c>
      <c r="D34" s="87">
        <f t="shared" ref="D34" si="7">D32+7</f>
        <v>44992</v>
      </c>
      <c r="E34" s="59">
        <f t="shared" si="6"/>
        <v>44996</v>
      </c>
      <c r="F34" s="91">
        <f>D34+4</f>
        <v>44996</v>
      </c>
    </row>
    <row r="35" spans="1:6" ht="15" customHeight="1" x14ac:dyDescent="0.25">
      <c r="A35" s="102" t="s">
        <v>22</v>
      </c>
      <c r="B35" s="76">
        <f>B33+1</f>
        <v>703</v>
      </c>
      <c r="C35" s="77">
        <f t="shared" si="5"/>
        <v>44994</v>
      </c>
      <c r="D35" s="78">
        <f>D33+6</f>
        <v>44994</v>
      </c>
      <c r="E35" s="79">
        <f t="shared" si="6"/>
        <v>44997</v>
      </c>
      <c r="F35" s="78">
        <f>D35+3</f>
        <v>44997</v>
      </c>
    </row>
    <row r="36" spans="1:6" ht="15" customHeight="1" x14ac:dyDescent="0.25">
      <c r="A36" s="101" t="s">
        <v>20</v>
      </c>
      <c r="B36" s="85">
        <v>521</v>
      </c>
      <c r="C36" s="86">
        <f t="shared" si="5"/>
        <v>45000</v>
      </c>
      <c r="D36" s="87">
        <f>D34+8</f>
        <v>45000</v>
      </c>
      <c r="E36" s="59">
        <f t="shared" si="6"/>
        <v>45003</v>
      </c>
      <c r="F36" s="91">
        <f>D36+3</f>
        <v>45003</v>
      </c>
    </row>
    <row r="37" spans="1:6" ht="15" customHeight="1" x14ac:dyDescent="0.25">
      <c r="A37" s="102" t="s">
        <v>23</v>
      </c>
      <c r="B37" s="76">
        <v>221</v>
      </c>
      <c r="C37" s="77">
        <f t="shared" si="5"/>
        <v>45002</v>
      </c>
      <c r="D37" s="78">
        <f>D35+8</f>
        <v>45002</v>
      </c>
      <c r="E37" s="79">
        <f t="shared" si="6"/>
        <v>45005</v>
      </c>
      <c r="F37" s="78">
        <f>D37+3</f>
        <v>45005</v>
      </c>
    </row>
    <row r="38" spans="1:6" ht="15" customHeight="1" x14ac:dyDescent="0.25">
      <c r="A38" s="101" t="s">
        <v>30</v>
      </c>
      <c r="B38" s="85" t="s">
        <v>25</v>
      </c>
      <c r="C38" s="81">
        <f t="shared" si="5"/>
        <v>45005</v>
      </c>
      <c r="D38" s="82">
        <f>D36+5</f>
        <v>45005</v>
      </c>
      <c r="E38" s="59">
        <f t="shared" si="6"/>
        <v>45009</v>
      </c>
      <c r="F38" s="91">
        <f>D38+4</f>
        <v>45009</v>
      </c>
    </row>
    <row r="39" spans="1:6" ht="15" customHeight="1" x14ac:dyDescent="0.25">
      <c r="A39" s="102" t="s">
        <v>20</v>
      </c>
      <c r="B39" s="76">
        <v>522</v>
      </c>
      <c r="C39" s="77">
        <f t="shared" si="5"/>
        <v>45009</v>
      </c>
      <c r="D39" s="78">
        <f>D37+7</f>
        <v>45009</v>
      </c>
      <c r="E39" s="79">
        <f t="shared" si="6"/>
        <v>45012</v>
      </c>
      <c r="F39" s="78">
        <f>D39+3</f>
        <v>45012</v>
      </c>
    </row>
    <row r="40" spans="1:6" ht="15" customHeight="1" x14ac:dyDescent="0.25">
      <c r="A40" s="101" t="s">
        <v>30</v>
      </c>
      <c r="B40" s="85" t="s">
        <v>25</v>
      </c>
      <c r="C40" s="81">
        <f t="shared" si="5"/>
        <v>45013</v>
      </c>
      <c r="D40" s="82">
        <f>D38+8</f>
        <v>45013</v>
      </c>
      <c r="E40" s="59">
        <f t="shared" si="6"/>
        <v>45017</v>
      </c>
      <c r="F40" s="91">
        <f>D40+4</f>
        <v>45017</v>
      </c>
    </row>
    <row r="41" spans="1:6" ht="15" customHeight="1" x14ac:dyDescent="0.25">
      <c r="A41" s="102" t="s">
        <v>23</v>
      </c>
      <c r="B41" s="76">
        <v>223</v>
      </c>
      <c r="C41" s="77">
        <f t="shared" si="5"/>
        <v>45016</v>
      </c>
      <c r="D41" s="78">
        <f>D39+7</f>
        <v>45016</v>
      </c>
      <c r="E41" s="79">
        <f t="shared" si="6"/>
        <v>45019</v>
      </c>
      <c r="F41" s="78">
        <f>D41+3</f>
        <v>45019</v>
      </c>
    </row>
    <row r="42" spans="1:6" ht="15" customHeight="1" x14ac:dyDescent="0.25">
      <c r="A42" s="132" t="s">
        <v>15</v>
      </c>
      <c r="B42" s="132"/>
      <c r="C42" s="132"/>
      <c r="D42" s="132"/>
      <c r="E42" s="132"/>
      <c r="F42" s="2"/>
    </row>
    <row r="43" spans="1:6" ht="15" customHeight="1" x14ac:dyDescent="0.25">
      <c r="A43" s="131" t="s">
        <v>14</v>
      </c>
      <c r="B43" s="131"/>
      <c r="C43" s="131"/>
      <c r="D43" s="131"/>
      <c r="E43" s="131"/>
      <c r="F43" s="2"/>
    </row>
    <row r="44" spans="1:6" x14ac:dyDescent="0.25">
      <c r="A44" s="43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33"/>
    </row>
    <row r="47" spans="1:6" ht="18.75" customHeight="1" x14ac:dyDescent="0.25">
      <c r="A47" s="135" t="s">
        <v>0</v>
      </c>
      <c r="B47" s="136"/>
      <c r="C47" s="137" t="s">
        <v>10</v>
      </c>
      <c r="D47" s="138"/>
      <c r="E47" s="11"/>
      <c r="F47" s="134"/>
    </row>
    <row r="48" spans="1:6" ht="15" customHeight="1" x14ac:dyDescent="0.25">
      <c r="A48" s="145" t="s">
        <v>2</v>
      </c>
      <c r="B48" s="145" t="s">
        <v>3</v>
      </c>
      <c r="C48" s="148" t="s">
        <v>4</v>
      </c>
      <c r="D48" s="149"/>
      <c r="E48" s="150" t="s">
        <v>11</v>
      </c>
      <c r="F48" s="151"/>
    </row>
    <row r="49" spans="1:6" ht="15" customHeight="1" thickBot="1" x14ac:dyDescent="0.3">
      <c r="A49" s="146"/>
      <c r="B49" s="147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97" t="str">
        <f>A33</f>
        <v>Caribe Navigator</v>
      </c>
      <c r="B50" s="35">
        <f>B33</f>
        <v>702</v>
      </c>
      <c r="C50" s="53">
        <f t="shared" ref="C50:C55" si="8">D50</f>
        <v>44988</v>
      </c>
      <c r="D50" s="36">
        <f>D33</f>
        <v>44988</v>
      </c>
      <c r="E50" s="56">
        <f t="shared" ref="E50:E55" si="9">F50</f>
        <v>44992</v>
      </c>
      <c r="F50" s="37">
        <f>D50+4</f>
        <v>44992</v>
      </c>
    </row>
    <row r="51" spans="1:6" ht="15" customHeight="1" x14ac:dyDescent="0.25">
      <c r="A51" s="98" t="str">
        <f>A35</f>
        <v>Caribe Navigator</v>
      </c>
      <c r="B51" s="38">
        <f>B35</f>
        <v>703</v>
      </c>
      <c r="C51" s="54">
        <f t="shared" si="8"/>
        <v>44994</v>
      </c>
      <c r="D51" s="44">
        <f>D35</f>
        <v>44994</v>
      </c>
      <c r="E51" s="54">
        <f t="shared" si="9"/>
        <v>44998</v>
      </c>
      <c r="F51" s="44">
        <f>D51+4</f>
        <v>44998</v>
      </c>
    </row>
    <row r="52" spans="1:6" ht="15" customHeight="1" x14ac:dyDescent="0.25">
      <c r="A52" s="99" t="str">
        <f>A37</f>
        <v>Vanquish</v>
      </c>
      <c r="B52" s="45">
        <f>B37</f>
        <v>221</v>
      </c>
      <c r="C52" s="53">
        <f t="shared" si="8"/>
        <v>45002</v>
      </c>
      <c r="D52" s="46">
        <f>D37</f>
        <v>45002</v>
      </c>
      <c r="E52" s="56">
        <f t="shared" si="9"/>
        <v>45006</v>
      </c>
      <c r="F52" s="37">
        <f t="shared" ref="F52:F54" si="10">D52+4</f>
        <v>45006</v>
      </c>
    </row>
    <row r="53" spans="1:6" ht="15" customHeight="1" x14ac:dyDescent="0.25">
      <c r="A53" s="98" t="s">
        <v>23</v>
      </c>
      <c r="B53" s="38">
        <v>222</v>
      </c>
      <c r="C53" s="54">
        <f t="shared" si="8"/>
        <v>45009</v>
      </c>
      <c r="D53" s="44">
        <f>D39</f>
        <v>45009</v>
      </c>
      <c r="E53" s="54">
        <f t="shared" si="9"/>
        <v>45013</v>
      </c>
      <c r="F53" s="44">
        <f t="shared" si="10"/>
        <v>45013</v>
      </c>
    </row>
    <row r="54" spans="1:6" ht="12.75" customHeight="1" x14ac:dyDescent="0.25">
      <c r="A54" s="100" t="str">
        <f>A41</f>
        <v>Vanquish</v>
      </c>
      <c r="B54" s="45">
        <f>B41</f>
        <v>223</v>
      </c>
      <c r="C54" s="53">
        <f t="shared" si="8"/>
        <v>45016</v>
      </c>
      <c r="D54" s="74">
        <f>D41</f>
        <v>45016</v>
      </c>
      <c r="E54" s="56">
        <f t="shared" si="9"/>
        <v>45020</v>
      </c>
      <c r="F54" s="37">
        <f t="shared" si="10"/>
        <v>45020</v>
      </c>
    </row>
    <row r="55" spans="1:6" ht="15" customHeight="1" x14ac:dyDescent="0.25">
      <c r="A55" s="98" t="s">
        <v>32</v>
      </c>
      <c r="B55" s="38" t="s">
        <v>26</v>
      </c>
      <c r="C55" s="54">
        <f t="shared" si="8"/>
        <v>45021</v>
      </c>
      <c r="D55" s="44">
        <f>D54+5</f>
        <v>45021</v>
      </c>
      <c r="E55" s="54">
        <f t="shared" si="9"/>
        <v>45026</v>
      </c>
      <c r="F55" s="44">
        <f>D55+5</f>
        <v>45026</v>
      </c>
    </row>
    <row r="56" spans="1:6" ht="12.75" customHeight="1" x14ac:dyDescent="0.25">
      <c r="A56" s="132" t="s">
        <v>16</v>
      </c>
      <c r="B56" s="132"/>
      <c r="C56" s="132"/>
      <c r="D56" s="132"/>
      <c r="E56" s="132"/>
      <c r="F56" s="2"/>
    </row>
    <row r="57" spans="1:6" ht="12.75" customHeight="1" x14ac:dyDescent="0.25">
      <c r="A57" s="131" t="s">
        <v>14</v>
      </c>
      <c r="B57" s="131"/>
      <c r="C57" s="131"/>
      <c r="D57" s="131"/>
      <c r="E57" s="131"/>
      <c r="F57" s="2"/>
    </row>
    <row r="58" spans="1:6" ht="17.25" customHeight="1" x14ac:dyDescent="0.25">
      <c r="A58" s="43"/>
      <c r="B58" s="94"/>
      <c r="C58" s="94"/>
      <c r="D58" s="94"/>
      <c r="E58" s="94"/>
      <c r="F58" s="2"/>
    </row>
    <row r="59" spans="1:6" ht="26.25" customHeight="1" x14ac:dyDescent="0.25">
      <c r="A59" s="7"/>
      <c r="B59" s="8"/>
      <c r="C59" s="9"/>
      <c r="D59" s="10"/>
      <c r="E59" s="9"/>
      <c r="F59" s="133"/>
    </row>
    <row r="60" spans="1:6" ht="18.75" customHeight="1" x14ac:dyDescent="0.25">
      <c r="A60" s="135" t="s">
        <v>0</v>
      </c>
      <c r="B60" s="136"/>
      <c r="C60" s="137" t="s">
        <v>12</v>
      </c>
      <c r="D60" s="138"/>
      <c r="E60" s="11"/>
      <c r="F60" s="134"/>
    </row>
    <row r="61" spans="1:6" ht="15" customHeight="1" x14ac:dyDescent="0.25">
      <c r="A61" s="139" t="s">
        <v>2</v>
      </c>
      <c r="B61" s="139" t="s">
        <v>3</v>
      </c>
      <c r="C61" s="141" t="s">
        <v>4</v>
      </c>
      <c r="D61" s="142"/>
      <c r="E61" s="143" t="s">
        <v>13</v>
      </c>
      <c r="F61" s="144"/>
    </row>
    <row r="62" spans="1:6" ht="15" customHeight="1" x14ac:dyDescent="0.25">
      <c r="A62" s="140"/>
      <c r="B62" s="140"/>
      <c r="C62" s="62" t="s">
        <v>6</v>
      </c>
      <c r="D62" s="62" t="s">
        <v>7</v>
      </c>
      <c r="E62" s="62" t="s">
        <v>6</v>
      </c>
      <c r="F62" s="62" t="s">
        <v>7</v>
      </c>
    </row>
    <row r="63" spans="1:6" ht="15" customHeight="1" x14ac:dyDescent="0.25">
      <c r="A63" s="70" t="str">
        <f>A32</f>
        <v>Vanquish</v>
      </c>
      <c r="B63" s="71">
        <f>B32</f>
        <v>220</v>
      </c>
      <c r="C63" s="72">
        <f>D63</f>
        <v>44985</v>
      </c>
      <c r="D63" s="73">
        <f>D32</f>
        <v>44985</v>
      </c>
      <c r="E63" s="72">
        <f>F63</f>
        <v>44988</v>
      </c>
      <c r="F63" s="73">
        <f>D63+3</f>
        <v>44988</v>
      </c>
    </row>
    <row r="64" spans="1:6" ht="15" customHeight="1" x14ac:dyDescent="0.25">
      <c r="A64" s="63" t="str">
        <f>A34</f>
        <v>Jan Caribe</v>
      </c>
      <c r="B64" s="64">
        <f>B34</f>
        <v>520</v>
      </c>
      <c r="C64" s="65">
        <f t="shared" ref="C64:C67" si="11">D64</f>
        <v>44992</v>
      </c>
      <c r="D64" s="66">
        <f>D34</f>
        <v>44992</v>
      </c>
      <c r="E64" s="65">
        <f t="shared" ref="E64:E67" si="12">F64</f>
        <v>44995</v>
      </c>
      <c r="F64" s="67">
        <f t="shared" ref="F64:F66" si="13">D64+3</f>
        <v>44995</v>
      </c>
    </row>
    <row r="65" spans="1:7" ht="15" customHeight="1" x14ac:dyDescent="0.25">
      <c r="A65" s="70" t="str">
        <f>A36</f>
        <v>Jan Caribe</v>
      </c>
      <c r="B65" s="71">
        <f>B36</f>
        <v>521</v>
      </c>
      <c r="C65" s="72">
        <f t="shared" si="11"/>
        <v>45000</v>
      </c>
      <c r="D65" s="80">
        <f>D36</f>
        <v>45000</v>
      </c>
      <c r="E65" s="72">
        <f t="shared" si="12"/>
        <v>45004</v>
      </c>
      <c r="F65" s="73">
        <f>D65+4</f>
        <v>45004</v>
      </c>
    </row>
    <row r="66" spans="1:7" ht="15" customHeight="1" x14ac:dyDescent="0.25">
      <c r="A66" s="63" t="s">
        <v>23</v>
      </c>
      <c r="B66" s="68">
        <v>222</v>
      </c>
      <c r="C66" s="65">
        <f t="shared" si="11"/>
        <v>45009</v>
      </c>
      <c r="D66" s="66">
        <f>D53</f>
        <v>45009</v>
      </c>
      <c r="E66" s="65">
        <f t="shared" si="12"/>
        <v>45012</v>
      </c>
      <c r="F66" s="67">
        <f t="shared" si="13"/>
        <v>45012</v>
      </c>
    </row>
    <row r="67" spans="1:7" ht="15" customHeight="1" x14ac:dyDescent="0.25">
      <c r="A67" s="70" t="s">
        <v>22</v>
      </c>
      <c r="B67" s="71">
        <v>704</v>
      </c>
      <c r="C67" s="72">
        <f t="shared" si="11"/>
        <v>45012</v>
      </c>
      <c r="D67" s="80">
        <f>D18</f>
        <v>45012</v>
      </c>
      <c r="E67" s="72">
        <f t="shared" si="12"/>
        <v>45016</v>
      </c>
      <c r="F67" s="73">
        <f>D67+4</f>
        <v>45016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31" t="s">
        <v>14</v>
      </c>
      <c r="B69" s="131"/>
      <c r="C69" s="131"/>
      <c r="D69" s="131"/>
      <c r="E69" s="131"/>
      <c r="F69" s="26"/>
    </row>
    <row r="70" spans="1:7" ht="12.75" customHeight="1" x14ac:dyDescent="0.25">
      <c r="A70" s="12"/>
      <c r="B70" s="20"/>
      <c r="C70" s="13"/>
      <c r="D70" s="21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70"/>
  <sheetViews>
    <sheetView zoomScale="150" zoomScaleNormal="150" workbookViewId="0">
      <selection activeCell="D40" sqref="D40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65">
        <v>44958</v>
      </c>
      <c r="B1" s="165"/>
      <c r="C1" s="165"/>
      <c r="D1" s="165"/>
      <c r="E1" s="165"/>
      <c r="F1" s="165"/>
    </row>
    <row r="2" spans="1:11" ht="15" customHeight="1" x14ac:dyDescent="0.25">
      <c r="C2" s="33" t="s">
        <v>19</v>
      </c>
      <c r="D2" s="34">
        <f ca="1">NOW()</f>
        <v>45278.67178877315</v>
      </c>
      <c r="E2" s="22"/>
      <c r="F2" s="22"/>
    </row>
    <row r="3" spans="1:11" ht="90" customHeight="1" x14ac:dyDescent="0.25">
      <c r="A3" s="32"/>
      <c r="B3" s="32"/>
      <c r="C3" s="32"/>
      <c r="D3" s="16" t="s">
        <v>28</v>
      </c>
      <c r="F3" s="16" t="s">
        <v>29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66"/>
      <c r="B5" s="166"/>
      <c r="C5" s="166"/>
      <c r="D5" s="16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33"/>
    </row>
    <row r="7" spans="1:11" ht="18.75" customHeight="1" x14ac:dyDescent="0.25">
      <c r="A7" s="135" t="s">
        <v>0</v>
      </c>
      <c r="B7" s="136"/>
      <c r="C7" s="137" t="s">
        <v>1</v>
      </c>
      <c r="D7" s="138"/>
      <c r="E7" s="11"/>
      <c r="F7" s="134"/>
    </row>
    <row r="8" spans="1:11" ht="15" customHeight="1" x14ac:dyDescent="0.25">
      <c r="A8" s="159" t="s">
        <v>2</v>
      </c>
      <c r="B8" s="159" t="s">
        <v>3</v>
      </c>
      <c r="C8" s="161" t="s">
        <v>4</v>
      </c>
      <c r="D8" s="162"/>
      <c r="E8" s="163" t="s">
        <v>5</v>
      </c>
      <c r="F8" s="164"/>
    </row>
    <row r="9" spans="1:11" ht="15" customHeight="1" thickBot="1" x14ac:dyDescent="0.3">
      <c r="A9" s="160"/>
      <c r="B9" s="160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9" t="s">
        <v>21</v>
      </c>
      <c r="B10" s="47">
        <v>610</v>
      </c>
      <c r="C10" s="48">
        <f t="shared" ref="C10:C19" si="0">D10</f>
        <v>44956</v>
      </c>
      <c r="D10" s="41">
        <v>44956</v>
      </c>
      <c r="E10" s="58">
        <f>F10</f>
        <v>44958</v>
      </c>
      <c r="F10" s="40">
        <f>D10+2</f>
        <v>44958</v>
      </c>
      <c r="I10" s="27"/>
      <c r="J10" s="28"/>
      <c r="K10" s="29"/>
    </row>
    <row r="11" spans="1:11" ht="15" customHeight="1" x14ac:dyDescent="0.25">
      <c r="A11" s="50" t="s">
        <v>27</v>
      </c>
      <c r="B11" s="96">
        <v>8</v>
      </c>
      <c r="C11" s="61">
        <f t="shared" si="0"/>
        <v>44959</v>
      </c>
      <c r="D11" s="51">
        <f>D10+3</f>
        <v>44959</v>
      </c>
      <c r="E11" s="57">
        <f t="shared" ref="E11:E19" si="1">F11</f>
        <v>44961</v>
      </c>
      <c r="F11" s="52">
        <f t="shared" ref="F11:F19" si="2">D11+2</f>
        <v>44961</v>
      </c>
      <c r="I11" s="27"/>
      <c r="J11" s="28"/>
      <c r="K11" s="29"/>
    </row>
    <row r="12" spans="1:11" ht="15" customHeight="1" x14ac:dyDescent="0.25">
      <c r="A12" s="39" t="s">
        <v>21</v>
      </c>
      <c r="B12" s="60">
        <f>B10+1</f>
        <v>611</v>
      </c>
      <c r="C12" s="69">
        <f t="shared" si="0"/>
        <v>44963</v>
      </c>
      <c r="D12" s="40">
        <f>D10+7</f>
        <v>44963</v>
      </c>
      <c r="E12" s="58">
        <f t="shared" si="1"/>
        <v>44965</v>
      </c>
      <c r="F12" s="40">
        <f t="shared" si="2"/>
        <v>44965</v>
      </c>
      <c r="I12" s="30"/>
      <c r="J12" s="28"/>
      <c r="K12" s="29"/>
    </row>
    <row r="13" spans="1:11" ht="15" customHeight="1" x14ac:dyDescent="0.25">
      <c r="A13" s="50" t="s">
        <v>27</v>
      </c>
      <c r="B13" s="95">
        <f>B11+1</f>
        <v>9</v>
      </c>
      <c r="C13" s="49">
        <f t="shared" si="0"/>
        <v>44966</v>
      </c>
      <c r="D13" s="52">
        <f t="shared" ref="D13:D19" si="3">D11+7</f>
        <v>44966</v>
      </c>
      <c r="E13" s="55">
        <f t="shared" si="1"/>
        <v>44968</v>
      </c>
      <c r="F13" s="52">
        <f t="shared" si="2"/>
        <v>44968</v>
      </c>
      <c r="I13" s="30"/>
      <c r="J13" s="28"/>
      <c r="K13" s="29"/>
    </row>
    <row r="14" spans="1:11" ht="12.75" customHeight="1" x14ac:dyDescent="0.25">
      <c r="A14" s="39" t="s">
        <v>21</v>
      </c>
      <c r="B14" s="60">
        <f>B12+1</f>
        <v>612</v>
      </c>
      <c r="C14" s="48">
        <f t="shared" si="0"/>
        <v>44970</v>
      </c>
      <c r="D14" s="40">
        <f t="shared" si="3"/>
        <v>44970</v>
      </c>
      <c r="E14" s="58">
        <f t="shared" si="1"/>
        <v>44972</v>
      </c>
      <c r="F14" s="40">
        <f t="shared" si="2"/>
        <v>44972</v>
      </c>
      <c r="I14" s="30"/>
      <c r="J14" s="28"/>
      <c r="K14" s="29"/>
    </row>
    <row r="15" spans="1:11" ht="15" customHeight="1" x14ac:dyDescent="0.25">
      <c r="A15" s="50" t="s">
        <v>27</v>
      </c>
      <c r="B15" s="95">
        <f t="shared" ref="B15:B19" si="4">B13+1</f>
        <v>10</v>
      </c>
      <c r="C15" s="49">
        <f t="shared" si="0"/>
        <v>44973</v>
      </c>
      <c r="D15" s="52">
        <f t="shared" si="3"/>
        <v>44973</v>
      </c>
      <c r="E15" s="55">
        <f t="shared" si="1"/>
        <v>44975</v>
      </c>
      <c r="F15" s="52">
        <f t="shared" si="2"/>
        <v>44975</v>
      </c>
      <c r="I15" s="30"/>
      <c r="J15" s="28"/>
      <c r="K15" s="29"/>
    </row>
    <row r="16" spans="1:11" ht="15" customHeight="1" x14ac:dyDescent="0.25">
      <c r="A16" s="39" t="s">
        <v>21</v>
      </c>
      <c r="B16" s="60">
        <f>B14+1</f>
        <v>613</v>
      </c>
      <c r="C16" s="48">
        <f t="shared" si="0"/>
        <v>44977</v>
      </c>
      <c r="D16" s="40">
        <f t="shared" si="3"/>
        <v>44977</v>
      </c>
      <c r="E16" s="58">
        <f t="shared" si="1"/>
        <v>44979</v>
      </c>
      <c r="F16" s="40">
        <f t="shared" si="2"/>
        <v>44979</v>
      </c>
      <c r="I16" s="30"/>
      <c r="J16" s="28"/>
      <c r="K16" s="29"/>
    </row>
    <row r="17" spans="1:11" ht="15" customHeight="1" x14ac:dyDescent="0.25">
      <c r="A17" s="50" t="s">
        <v>27</v>
      </c>
      <c r="B17" s="95">
        <f t="shared" si="4"/>
        <v>11</v>
      </c>
      <c r="C17" s="49">
        <f t="shared" si="0"/>
        <v>44980</v>
      </c>
      <c r="D17" s="52">
        <f t="shared" si="3"/>
        <v>44980</v>
      </c>
      <c r="E17" s="57">
        <f t="shared" si="1"/>
        <v>44983</v>
      </c>
      <c r="F17" s="52">
        <f>D17+3</f>
        <v>44983</v>
      </c>
      <c r="I17" s="30"/>
      <c r="J17" s="28"/>
      <c r="K17" s="29"/>
    </row>
    <row r="18" spans="1:11" ht="15" customHeight="1" x14ac:dyDescent="0.25">
      <c r="A18" s="39" t="s">
        <v>21</v>
      </c>
      <c r="B18" s="60">
        <f>B16+1</f>
        <v>614</v>
      </c>
      <c r="C18" s="48">
        <f t="shared" si="0"/>
        <v>44984</v>
      </c>
      <c r="D18" s="40">
        <f t="shared" si="3"/>
        <v>44984</v>
      </c>
      <c r="E18" s="58">
        <f t="shared" si="1"/>
        <v>44986</v>
      </c>
      <c r="F18" s="40">
        <f t="shared" si="2"/>
        <v>44986</v>
      </c>
      <c r="I18" s="30"/>
      <c r="J18" s="28"/>
      <c r="K18" s="29"/>
    </row>
    <row r="19" spans="1:11" ht="15" customHeight="1" x14ac:dyDescent="0.25">
      <c r="A19" s="50" t="s">
        <v>27</v>
      </c>
      <c r="B19" s="95">
        <f t="shared" si="4"/>
        <v>12</v>
      </c>
      <c r="C19" s="49">
        <f t="shared" si="0"/>
        <v>44987</v>
      </c>
      <c r="D19" s="52">
        <f t="shared" si="3"/>
        <v>44987</v>
      </c>
      <c r="E19" s="55">
        <f t="shared" si="1"/>
        <v>44989</v>
      </c>
      <c r="F19" s="52">
        <f t="shared" si="2"/>
        <v>44989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3"/>
      <c r="B26" s="15"/>
      <c r="C26" s="16"/>
      <c r="D26" s="17"/>
      <c r="E26" s="16"/>
      <c r="F26" s="17"/>
    </row>
    <row r="27" spans="1:11" ht="7.5" customHeight="1" x14ac:dyDescent="0.25">
      <c r="A27" s="94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33"/>
    </row>
    <row r="29" spans="1:11" ht="18.75" customHeight="1" x14ac:dyDescent="0.25">
      <c r="A29" s="135" t="s">
        <v>0</v>
      </c>
      <c r="B29" s="136"/>
      <c r="C29" s="152" t="s">
        <v>8</v>
      </c>
      <c r="D29" s="153"/>
      <c r="E29" s="11"/>
      <c r="F29" s="134"/>
    </row>
    <row r="30" spans="1:11" ht="15" customHeight="1" x14ac:dyDescent="0.25">
      <c r="A30" s="154" t="s">
        <v>2</v>
      </c>
      <c r="B30" s="154" t="s">
        <v>3</v>
      </c>
      <c r="C30" s="156" t="s">
        <v>18</v>
      </c>
      <c r="D30" s="157"/>
      <c r="E30" s="158" t="s">
        <v>9</v>
      </c>
      <c r="F30" s="157"/>
    </row>
    <row r="31" spans="1:11" ht="15" customHeight="1" x14ac:dyDescent="0.25">
      <c r="A31" s="155"/>
      <c r="B31" s="155"/>
      <c r="C31" s="83" t="s">
        <v>6</v>
      </c>
      <c r="D31" s="93" t="s">
        <v>7</v>
      </c>
      <c r="E31" s="84" t="s">
        <v>6</v>
      </c>
      <c r="F31" s="84" t="s">
        <v>7</v>
      </c>
    </row>
    <row r="32" spans="1:11" ht="15" customHeight="1" x14ac:dyDescent="0.25">
      <c r="A32" s="101" t="s">
        <v>20</v>
      </c>
      <c r="B32" s="89">
        <v>518</v>
      </c>
      <c r="C32" s="86">
        <f t="shared" ref="C32:C41" si="5">D32</f>
        <v>44957</v>
      </c>
      <c r="D32" s="92">
        <f>D10+1</f>
        <v>44957</v>
      </c>
      <c r="E32" s="59">
        <f t="shared" ref="E32:E41" si="6">F32</f>
        <v>44961</v>
      </c>
      <c r="F32" s="91">
        <f>D32+4</f>
        <v>44961</v>
      </c>
    </row>
    <row r="33" spans="1:6" ht="15" customHeight="1" x14ac:dyDescent="0.25">
      <c r="A33" s="102" t="s">
        <v>22</v>
      </c>
      <c r="B33" s="76">
        <v>698</v>
      </c>
      <c r="C33" s="77">
        <f t="shared" si="5"/>
        <v>44960</v>
      </c>
      <c r="D33" s="78">
        <f>D32+3</f>
        <v>44960</v>
      </c>
      <c r="E33" s="79">
        <f t="shared" si="6"/>
        <v>44963</v>
      </c>
      <c r="F33" s="78">
        <f>D33+3</f>
        <v>44963</v>
      </c>
    </row>
    <row r="34" spans="1:6" ht="15" customHeight="1" x14ac:dyDescent="0.25">
      <c r="A34" s="101" t="s">
        <v>23</v>
      </c>
      <c r="B34" s="85">
        <v>218</v>
      </c>
      <c r="C34" s="86">
        <f t="shared" si="5"/>
        <v>44964</v>
      </c>
      <c r="D34" s="87">
        <f t="shared" ref="D34:D40" si="7">D32+7</f>
        <v>44964</v>
      </c>
      <c r="E34" s="59">
        <f t="shared" si="6"/>
        <v>44968</v>
      </c>
      <c r="F34" s="91">
        <f>D34+4</f>
        <v>44968</v>
      </c>
    </row>
    <row r="35" spans="1:6" ht="15" customHeight="1" x14ac:dyDescent="0.25">
      <c r="A35" s="102" t="s">
        <v>22</v>
      </c>
      <c r="B35" s="76">
        <f>B33+1</f>
        <v>699</v>
      </c>
      <c r="C35" s="77">
        <f t="shared" si="5"/>
        <v>44967</v>
      </c>
      <c r="D35" s="78">
        <f>D33+7</f>
        <v>44967</v>
      </c>
      <c r="E35" s="79">
        <f t="shared" si="6"/>
        <v>44970</v>
      </c>
      <c r="F35" s="78">
        <f>D35+3</f>
        <v>44970</v>
      </c>
    </row>
    <row r="36" spans="1:6" ht="15" customHeight="1" x14ac:dyDescent="0.25">
      <c r="A36" s="101" t="s">
        <v>23</v>
      </c>
      <c r="B36" s="85">
        <v>219</v>
      </c>
      <c r="C36" s="86">
        <f t="shared" si="5"/>
        <v>44971</v>
      </c>
      <c r="D36" s="87">
        <f>D34+7</f>
        <v>44971</v>
      </c>
      <c r="E36" s="59">
        <f t="shared" si="6"/>
        <v>44975</v>
      </c>
      <c r="F36" s="91">
        <f>D36+4</f>
        <v>44975</v>
      </c>
    </row>
    <row r="37" spans="1:6" ht="15" customHeight="1" x14ac:dyDescent="0.25">
      <c r="A37" s="102" t="s">
        <v>22</v>
      </c>
      <c r="B37" s="76">
        <f>B35+1</f>
        <v>700</v>
      </c>
      <c r="C37" s="77">
        <f t="shared" si="5"/>
        <v>44974</v>
      </c>
      <c r="D37" s="78">
        <f>D35+7</f>
        <v>44974</v>
      </c>
      <c r="E37" s="79">
        <f t="shared" si="6"/>
        <v>44977</v>
      </c>
      <c r="F37" s="78">
        <f>D37+3</f>
        <v>44977</v>
      </c>
    </row>
    <row r="38" spans="1:6" ht="15" customHeight="1" x14ac:dyDescent="0.25">
      <c r="A38" s="101" t="s">
        <v>20</v>
      </c>
      <c r="B38" s="85">
        <v>519</v>
      </c>
      <c r="C38" s="81">
        <f t="shared" si="5"/>
        <v>44978</v>
      </c>
      <c r="D38" s="82">
        <f t="shared" si="7"/>
        <v>44978</v>
      </c>
      <c r="E38" s="59">
        <f t="shared" si="6"/>
        <v>44982</v>
      </c>
      <c r="F38" s="91">
        <f>D38+4</f>
        <v>44982</v>
      </c>
    </row>
    <row r="39" spans="1:6" ht="15" customHeight="1" x14ac:dyDescent="0.25">
      <c r="A39" s="102" t="s">
        <v>22</v>
      </c>
      <c r="B39" s="76">
        <f>B37+1</f>
        <v>701</v>
      </c>
      <c r="C39" s="77">
        <f t="shared" si="5"/>
        <v>44981</v>
      </c>
      <c r="D39" s="78">
        <f>D37+7</f>
        <v>44981</v>
      </c>
      <c r="E39" s="79">
        <f t="shared" si="6"/>
        <v>44984</v>
      </c>
      <c r="F39" s="78">
        <f>D39+3</f>
        <v>44984</v>
      </c>
    </row>
    <row r="40" spans="1:6" ht="15" customHeight="1" x14ac:dyDescent="0.25">
      <c r="A40" s="101" t="s">
        <v>23</v>
      </c>
      <c r="B40" s="85">
        <f>B36+1</f>
        <v>220</v>
      </c>
      <c r="C40" s="81">
        <f t="shared" si="5"/>
        <v>44985</v>
      </c>
      <c r="D40" s="82">
        <f t="shared" si="7"/>
        <v>44985</v>
      </c>
      <c r="E40" s="59">
        <f t="shared" si="6"/>
        <v>44989</v>
      </c>
      <c r="F40" s="91">
        <f>D40+4</f>
        <v>44989</v>
      </c>
    </row>
    <row r="41" spans="1:6" ht="15" customHeight="1" x14ac:dyDescent="0.25">
      <c r="A41" s="102" t="s">
        <v>22</v>
      </c>
      <c r="B41" s="76">
        <f>B39+1</f>
        <v>702</v>
      </c>
      <c r="C41" s="77">
        <f t="shared" si="5"/>
        <v>44988</v>
      </c>
      <c r="D41" s="78">
        <f>D39+7</f>
        <v>44988</v>
      </c>
      <c r="E41" s="79">
        <f t="shared" si="6"/>
        <v>44991</v>
      </c>
      <c r="F41" s="78">
        <f>D41+3</f>
        <v>44991</v>
      </c>
    </row>
    <row r="42" spans="1:6" ht="15" customHeight="1" x14ac:dyDescent="0.25">
      <c r="A42" s="132" t="s">
        <v>15</v>
      </c>
      <c r="B42" s="132"/>
      <c r="C42" s="132"/>
      <c r="D42" s="132"/>
      <c r="E42" s="132"/>
      <c r="F42" s="2"/>
    </row>
    <row r="43" spans="1:6" ht="15" customHeight="1" x14ac:dyDescent="0.25">
      <c r="A43" s="131" t="s">
        <v>14</v>
      </c>
      <c r="B43" s="131"/>
      <c r="C43" s="131"/>
      <c r="D43" s="131"/>
      <c r="E43" s="131"/>
      <c r="F43" s="2"/>
    </row>
    <row r="44" spans="1:6" x14ac:dyDescent="0.25">
      <c r="A44" s="43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33"/>
    </row>
    <row r="47" spans="1:6" ht="18.75" customHeight="1" x14ac:dyDescent="0.25">
      <c r="A47" s="135" t="s">
        <v>0</v>
      </c>
      <c r="B47" s="136"/>
      <c r="C47" s="137" t="s">
        <v>10</v>
      </c>
      <c r="D47" s="138"/>
      <c r="E47" s="11"/>
      <c r="F47" s="134"/>
    </row>
    <row r="48" spans="1:6" ht="15" customHeight="1" x14ac:dyDescent="0.25">
      <c r="A48" s="145" t="s">
        <v>2</v>
      </c>
      <c r="B48" s="145" t="s">
        <v>3</v>
      </c>
      <c r="C48" s="148" t="s">
        <v>4</v>
      </c>
      <c r="D48" s="149"/>
      <c r="E48" s="150" t="s">
        <v>11</v>
      </c>
      <c r="F48" s="151"/>
    </row>
    <row r="49" spans="1:6" ht="15" customHeight="1" thickBot="1" x14ac:dyDescent="0.3">
      <c r="A49" s="146"/>
      <c r="B49" s="147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97" t="str">
        <f>A33</f>
        <v>Caribe Navigator</v>
      </c>
      <c r="B50" s="35">
        <f>B33</f>
        <v>698</v>
      </c>
      <c r="C50" s="53">
        <f t="shared" ref="C50:C55" si="8">D50</f>
        <v>44960</v>
      </c>
      <c r="D50" s="36">
        <f>D33</f>
        <v>44960</v>
      </c>
      <c r="E50" s="56">
        <f t="shared" ref="E50:E55" si="9">F50</f>
        <v>44964</v>
      </c>
      <c r="F50" s="37">
        <f>D50+4</f>
        <v>44964</v>
      </c>
    </row>
    <row r="51" spans="1:6" ht="15" customHeight="1" x14ac:dyDescent="0.25">
      <c r="A51" s="98" t="str">
        <f>A35</f>
        <v>Caribe Navigator</v>
      </c>
      <c r="B51" s="38">
        <f>B35</f>
        <v>699</v>
      </c>
      <c r="C51" s="54">
        <f t="shared" si="8"/>
        <v>44967</v>
      </c>
      <c r="D51" s="44">
        <f>D35</f>
        <v>44967</v>
      </c>
      <c r="E51" s="54">
        <f t="shared" si="9"/>
        <v>44971</v>
      </c>
      <c r="F51" s="44">
        <f>D51+4</f>
        <v>44971</v>
      </c>
    </row>
    <row r="52" spans="1:6" ht="15" customHeight="1" x14ac:dyDescent="0.25">
      <c r="A52" s="99" t="str">
        <f>A37</f>
        <v>Caribe Navigator</v>
      </c>
      <c r="B52" s="45">
        <f>B37</f>
        <v>700</v>
      </c>
      <c r="C52" s="53">
        <f t="shared" si="8"/>
        <v>44974</v>
      </c>
      <c r="D52" s="46">
        <f>D37</f>
        <v>44974</v>
      </c>
      <c r="E52" s="56">
        <f t="shared" si="9"/>
        <v>44978</v>
      </c>
      <c r="F52" s="37">
        <f t="shared" ref="F52:F54" si="10">D52+4</f>
        <v>44978</v>
      </c>
    </row>
    <row r="53" spans="1:6" ht="15" customHeight="1" x14ac:dyDescent="0.25">
      <c r="A53" s="98" t="str">
        <f>A39</f>
        <v>Caribe Navigator</v>
      </c>
      <c r="B53" s="38">
        <f>B39</f>
        <v>701</v>
      </c>
      <c r="C53" s="54">
        <f t="shared" si="8"/>
        <v>44981</v>
      </c>
      <c r="D53" s="44">
        <f>D39</f>
        <v>44981</v>
      </c>
      <c r="E53" s="54">
        <f t="shared" si="9"/>
        <v>44985</v>
      </c>
      <c r="F53" s="44">
        <f t="shared" si="10"/>
        <v>44985</v>
      </c>
    </row>
    <row r="54" spans="1:6" ht="12.75" customHeight="1" x14ac:dyDescent="0.25">
      <c r="A54" s="100" t="str">
        <f>A41</f>
        <v>Caribe Navigator</v>
      </c>
      <c r="B54" s="45">
        <f>B41</f>
        <v>702</v>
      </c>
      <c r="C54" s="53">
        <f t="shared" si="8"/>
        <v>44988</v>
      </c>
      <c r="D54" s="74">
        <f>D41</f>
        <v>44988</v>
      </c>
      <c r="E54" s="56">
        <f t="shared" si="9"/>
        <v>44992</v>
      </c>
      <c r="F54" s="37">
        <f t="shared" si="10"/>
        <v>44992</v>
      </c>
    </row>
    <row r="55" spans="1:6" ht="15" customHeight="1" x14ac:dyDescent="0.25">
      <c r="A55" s="98" t="str">
        <f>A54</f>
        <v>Caribe Navigator</v>
      </c>
      <c r="B55" s="38">
        <f>B54+1</f>
        <v>703</v>
      </c>
      <c r="C55" s="54">
        <f t="shared" si="8"/>
        <v>44995</v>
      </c>
      <c r="D55" s="44">
        <f>D54+7</f>
        <v>44995</v>
      </c>
      <c r="E55" s="54">
        <f t="shared" si="9"/>
        <v>44999</v>
      </c>
      <c r="F55" s="44">
        <f>D55+4</f>
        <v>44999</v>
      </c>
    </row>
    <row r="56" spans="1:6" ht="12.75" customHeight="1" x14ac:dyDescent="0.25">
      <c r="A56" s="132" t="s">
        <v>16</v>
      </c>
      <c r="B56" s="132"/>
      <c r="C56" s="132"/>
      <c r="D56" s="132"/>
      <c r="E56" s="132"/>
      <c r="F56" s="2"/>
    </row>
    <row r="57" spans="1:6" ht="12.75" customHeight="1" x14ac:dyDescent="0.25">
      <c r="A57" s="131" t="s">
        <v>14</v>
      </c>
      <c r="B57" s="131"/>
      <c r="C57" s="131"/>
      <c r="D57" s="131"/>
      <c r="E57" s="131"/>
      <c r="F57" s="2"/>
    </row>
    <row r="58" spans="1:6" ht="17.25" customHeight="1" x14ac:dyDescent="0.25">
      <c r="A58" s="43"/>
      <c r="B58" s="94"/>
      <c r="C58" s="94"/>
      <c r="D58" s="94"/>
      <c r="E58" s="94"/>
      <c r="F58" s="2"/>
    </row>
    <row r="59" spans="1:6" ht="26.25" customHeight="1" x14ac:dyDescent="0.25">
      <c r="A59" s="7"/>
      <c r="B59" s="8"/>
      <c r="C59" s="9"/>
      <c r="D59" s="10"/>
      <c r="E59" s="9"/>
      <c r="F59" s="133"/>
    </row>
    <row r="60" spans="1:6" ht="18.75" customHeight="1" x14ac:dyDescent="0.25">
      <c r="A60" s="135" t="s">
        <v>0</v>
      </c>
      <c r="B60" s="136"/>
      <c r="C60" s="137" t="s">
        <v>12</v>
      </c>
      <c r="D60" s="138"/>
      <c r="E60" s="11"/>
      <c r="F60" s="134"/>
    </row>
    <row r="61" spans="1:6" ht="15" customHeight="1" x14ac:dyDescent="0.25">
      <c r="A61" s="139" t="s">
        <v>2</v>
      </c>
      <c r="B61" s="139" t="s">
        <v>3</v>
      </c>
      <c r="C61" s="141" t="s">
        <v>4</v>
      </c>
      <c r="D61" s="142"/>
      <c r="E61" s="143" t="s">
        <v>13</v>
      </c>
      <c r="F61" s="144"/>
    </row>
    <row r="62" spans="1:6" ht="15" customHeight="1" x14ac:dyDescent="0.25">
      <c r="A62" s="140"/>
      <c r="B62" s="140"/>
      <c r="C62" s="62" t="s">
        <v>6</v>
      </c>
      <c r="D62" s="62" t="s">
        <v>7</v>
      </c>
      <c r="E62" s="62" t="s">
        <v>6</v>
      </c>
      <c r="F62" s="62" t="s">
        <v>7</v>
      </c>
    </row>
    <row r="63" spans="1:6" ht="15" customHeight="1" x14ac:dyDescent="0.25">
      <c r="A63" s="70" t="str">
        <f>A32</f>
        <v>Jan Caribe</v>
      </c>
      <c r="B63" s="71">
        <f>B32</f>
        <v>518</v>
      </c>
      <c r="C63" s="72">
        <f>D63</f>
        <v>44957</v>
      </c>
      <c r="D63" s="73">
        <f>D32</f>
        <v>44957</v>
      </c>
      <c r="E63" s="72">
        <f>F63</f>
        <v>44960</v>
      </c>
      <c r="F63" s="73">
        <f>D63+3</f>
        <v>44960</v>
      </c>
    </row>
    <row r="64" spans="1:6" ht="15" customHeight="1" x14ac:dyDescent="0.25">
      <c r="A64" s="63" t="str">
        <f>A34</f>
        <v>Vanquish</v>
      </c>
      <c r="B64" s="64">
        <f>B34</f>
        <v>218</v>
      </c>
      <c r="C64" s="65">
        <f t="shared" ref="C64:C67" si="11">D64</f>
        <v>44964</v>
      </c>
      <c r="D64" s="66">
        <f>D34</f>
        <v>44964</v>
      </c>
      <c r="E64" s="65">
        <f t="shared" ref="E64:E67" si="12">F64</f>
        <v>44967</v>
      </c>
      <c r="F64" s="67">
        <f t="shared" ref="F64:F67" si="13">D64+3</f>
        <v>44967</v>
      </c>
    </row>
    <row r="65" spans="1:7" ht="15" customHeight="1" x14ac:dyDescent="0.25">
      <c r="A65" s="70" t="str">
        <f>A36</f>
        <v>Vanquish</v>
      </c>
      <c r="B65" s="71">
        <f>B36</f>
        <v>219</v>
      </c>
      <c r="C65" s="72">
        <f t="shared" si="11"/>
        <v>44971</v>
      </c>
      <c r="D65" s="80">
        <f>D36</f>
        <v>44971</v>
      </c>
      <c r="E65" s="72">
        <f t="shared" si="12"/>
        <v>44974</v>
      </c>
      <c r="F65" s="73">
        <f t="shared" si="13"/>
        <v>44974</v>
      </c>
    </row>
    <row r="66" spans="1:7" ht="15" customHeight="1" x14ac:dyDescent="0.25">
      <c r="A66" s="63" t="str">
        <f>A38</f>
        <v>Jan Caribe</v>
      </c>
      <c r="B66" s="68">
        <f>B38</f>
        <v>519</v>
      </c>
      <c r="C66" s="65">
        <f t="shared" si="11"/>
        <v>44978</v>
      </c>
      <c r="D66" s="66">
        <f>D38</f>
        <v>44978</v>
      </c>
      <c r="E66" s="65">
        <f t="shared" si="12"/>
        <v>44981</v>
      </c>
      <c r="F66" s="67">
        <f t="shared" si="13"/>
        <v>44981</v>
      </c>
    </row>
    <row r="67" spans="1:7" ht="15" customHeight="1" x14ac:dyDescent="0.25">
      <c r="A67" s="70" t="str">
        <f>A40</f>
        <v>Vanquish</v>
      </c>
      <c r="B67" s="71">
        <f>B40</f>
        <v>220</v>
      </c>
      <c r="C67" s="72">
        <f t="shared" si="11"/>
        <v>44985</v>
      </c>
      <c r="D67" s="80">
        <f>D40</f>
        <v>44985</v>
      </c>
      <c r="E67" s="72">
        <f t="shared" si="12"/>
        <v>44988</v>
      </c>
      <c r="F67" s="73">
        <f t="shared" si="13"/>
        <v>44988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31" t="s">
        <v>14</v>
      </c>
      <c r="B69" s="131"/>
      <c r="C69" s="131"/>
      <c r="D69" s="131"/>
      <c r="E69" s="131"/>
      <c r="F69" s="26"/>
    </row>
    <row r="70" spans="1:7" ht="12.75" customHeight="1" x14ac:dyDescent="0.25">
      <c r="A70" s="12"/>
      <c r="B70" s="20"/>
      <c r="C70" s="13"/>
      <c r="D70" s="21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70"/>
  <sheetViews>
    <sheetView workbookViewId="0">
      <selection sqref="A1:F1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65">
        <v>44927</v>
      </c>
      <c r="B1" s="165"/>
      <c r="C1" s="165"/>
      <c r="D1" s="165"/>
      <c r="E1" s="165"/>
      <c r="F1" s="165"/>
    </row>
    <row r="2" spans="1:11" ht="15" customHeight="1" x14ac:dyDescent="0.25">
      <c r="C2" s="33" t="s">
        <v>19</v>
      </c>
      <c r="D2" s="34">
        <f ca="1">NOW()</f>
        <v>45278.67178877315</v>
      </c>
      <c r="E2" s="22"/>
      <c r="F2" s="22"/>
    </row>
    <row r="3" spans="1:11" ht="90" customHeight="1" x14ac:dyDescent="0.25">
      <c r="A3" s="32"/>
      <c r="B3" s="32"/>
      <c r="C3" s="32"/>
      <c r="D3" s="16" t="s">
        <v>28</v>
      </c>
      <c r="F3" s="16" t="s">
        <v>29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66"/>
      <c r="B5" s="166"/>
      <c r="C5" s="166"/>
      <c r="D5" s="16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33"/>
    </row>
    <row r="7" spans="1:11" ht="18.75" customHeight="1" x14ac:dyDescent="0.25">
      <c r="A7" s="135" t="s">
        <v>0</v>
      </c>
      <c r="B7" s="136"/>
      <c r="C7" s="137" t="s">
        <v>1</v>
      </c>
      <c r="D7" s="138"/>
      <c r="E7" s="11"/>
      <c r="F7" s="134"/>
    </row>
    <row r="8" spans="1:11" ht="15" customHeight="1" x14ac:dyDescent="0.25">
      <c r="A8" s="159" t="s">
        <v>2</v>
      </c>
      <c r="B8" s="159" t="s">
        <v>3</v>
      </c>
      <c r="C8" s="161" t="s">
        <v>4</v>
      </c>
      <c r="D8" s="162"/>
      <c r="E8" s="163" t="s">
        <v>5</v>
      </c>
      <c r="F8" s="164"/>
    </row>
    <row r="9" spans="1:11" ht="15" customHeight="1" thickBot="1" x14ac:dyDescent="0.3">
      <c r="A9" s="160"/>
      <c r="B9" s="160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9" t="s">
        <v>21</v>
      </c>
      <c r="B10" s="47">
        <v>606</v>
      </c>
      <c r="C10" s="48">
        <f t="shared" ref="C10:C19" si="0">D10</f>
        <v>44929</v>
      </c>
      <c r="D10" s="41">
        <v>44929</v>
      </c>
      <c r="E10" s="58">
        <f>F10</f>
        <v>44931</v>
      </c>
      <c r="F10" s="40">
        <f>D10+2</f>
        <v>44931</v>
      </c>
      <c r="I10" s="27"/>
      <c r="J10" s="28"/>
      <c r="K10" s="29"/>
    </row>
    <row r="11" spans="1:11" ht="15" customHeight="1" x14ac:dyDescent="0.25">
      <c r="A11" s="50" t="s">
        <v>27</v>
      </c>
      <c r="B11" s="96">
        <v>4</v>
      </c>
      <c r="C11" s="61">
        <f t="shared" si="0"/>
        <v>44931</v>
      </c>
      <c r="D11" s="51">
        <f>D10+2</f>
        <v>44931</v>
      </c>
      <c r="E11" s="57">
        <f t="shared" ref="E11:E19" si="1">F11</f>
        <v>44933</v>
      </c>
      <c r="F11" s="52">
        <f t="shared" ref="F11:F19" si="2">D11+2</f>
        <v>44933</v>
      </c>
      <c r="I11" s="27"/>
      <c r="J11" s="28"/>
      <c r="K11" s="29"/>
    </row>
    <row r="12" spans="1:11" ht="15" customHeight="1" x14ac:dyDescent="0.25">
      <c r="A12" s="39" t="s">
        <v>21</v>
      </c>
      <c r="B12" s="60">
        <f>B10+1</f>
        <v>607</v>
      </c>
      <c r="C12" s="69">
        <f t="shared" si="0"/>
        <v>44935</v>
      </c>
      <c r="D12" s="40">
        <f>D10+6</f>
        <v>44935</v>
      </c>
      <c r="E12" s="58">
        <f t="shared" si="1"/>
        <v>44937</v>
      </c>
      <c r="F12" s="40">
        <f t="shared" si="2"/>
        <v>44937</v>
      </c>
      <c r="I12" s="30"/>
      <c r="J12" s="28"/>
      <c r="K12" s="29"/>
    </row>
    <row r="13" spans="1:11" ht="15" customHeight="1" x14ac:dyDescent="0.25">
      <c r="A13" s="50" t="s">
        <v>27</v>
      </c>
      <c r="B13" s="95">
        <f>B11+1</f>
        <v>5</v>
      </c>
      <c r="C13" s="49">
        <f t="shared" si="0"/>
        <v>44938</v>
      </c>
      <c r="D13" s="52">
        <f t="shared" ref="D13:D19" si="3">D11+7</f>
        <v>44938</v>
      </c>
      <c r="E13" s="55">
        <f t="shared" si="1"/>
        <v>44940</v>
      </c>
      <c r="F13" s="52">
        <f t="shared" si="2"/>
        <v>44940</v>
      </c>
      <c r="I13" s="30"/>
      <c r="J13" s="28"/>
      <c r="K13" s="29"/>
    </row>
    <row r="14" spans="1:11" ht="12.75" customHeight="1" x14ac:dyDescent="0.25">
      <c r="A14" s="39" t="s">
        <v>21</v>
      </c>
      <c r="B14" s="60">
        <f>B12+1</f>
        <v>608</v>
      </c>
      <c r="C14" s="48">
        <f t="shared" si="0"/>
        <v>44942</v>
      </c>
      <c r="D14" s="40">
        <f t="shared" si="3"/>
        <v>44942</v>
      </c>
      <c r="E14" s="58">
        <f t="shared" si="1"/>
        <v>44944</v>
      </c>
      <c r="F14" s="40">
        <f t="shared" si="2"/>
        <v>44944</v>
      </c>
      <c r="I14" s="30"/>
      <c r="J14" s="28"/>
      <c r="K14" s="29"/>
    </row>
    <row r="15" spans="1:11" ht="15" customHeight="1" x14ac:dyDescent="0.25">
      <c r="A15" s="50" t="s">
        <v>27</v>
      </c>
      <c r="B15" s="95">
        <f t="shared" ref="B15:B19" si="4">B13+1</f>
        <v>6</v>
      </c>
      <c r="C15" s="49">
        <f t="shared" si="0"/>
        <v>44945</v>
      </c>
      <c r="D15" s="52">
        <f t="shared" si="3"/>
        <v>44945</v>
      </c>
      <c r="E15" s="55">
        <f t="shared" si="1"/>
        <v>44947</v>
      </c>
      <c r="F15" s="52">
        <f t="shared" si="2"/>
        <v>44947</v>
      </c>
      <c r="I15" s="30"/>
      <c r="J15" s="28"/>
      <c r="K15" s="29"/>
    </row>
    <row r="16" spans="1:11" ht="15" customHeight="1" x14ac:dyDescent="0.25">
      <c r="A16" s="39" t="s">
        <v>21</v>
      </c>
      <c r="B16" s="60">
        <f>B14+1</f>
        <v>609</v>
      </c>
      <c r="C16" s="48">
        <f t="shared" si="0"/>
        <v>44949</v>
      </c>
      <c r="D16" s="40">
        <f t="shared" si="3"/>
        <v>44949</v>
      </c>
      <c r="E16" s="58">
        <f t="shared" si="1"/>
        <v>44951</v>
      </c>
      <c r="F16" s="40">
        <f t="shared" si="2"/>
        <v>44951</v>
      </c>
      <c r="I16" s="30"/>
      <c r="J16" s="28"/>
      <c r="K16" s="29"/>
    </row>
    <row r="17" spans="1:11" ht="15" customHeight="1" x14ac:dyDescent="0.25">
      <c r="A17" s="50" t="s">
        <v>27</v>
      </c>
      <c r="B17" s="95">
        <f t="shared" si="4"/>
        <v>7</v>
      </c>
      <c r="C17" s="49">
        <f t="shared" si="0"/>
        <v>44952</v>
      </c>
      <c r="D17" s="52">
        <f t="shared" si="3"/>
        <v>44952</v>
      </c>
      <c r="E17" s="57">
        <f t="shared" si="1"/>
        <v>44955</v>
      </c>
      <c r="F17" s="52">
        <f>D17+3</f>
        <v>44955</v>
      </c>
      <c r="I17" s="30"/>
      <c r="J17" s="28"/>
      <c r="K17" s="29"/>
    </row>
    <row r="18" spans="1:11" ht="15" customHeight="1" x14ac:dyDescent="0.25">
      <c r="A18" s="39" t="s">
        <v>21</v>
      </c>
      <c r="B18" s="60">
        <f>B16+1</f>
        <v>610</v>
      </c>
      <c r="C18" s="48">
        <f t="shared" si="0"/>
        <v>44956</v>
      </c>
      <c r="D18" s="40">
        <f t="shared" si="3"/>
        <v>44956</v>
      </c>
      <c r="E18" s="58">
        <f t="shared" si="1"/>
        <v>44958</v>
      </c>
      <c r="F18" s="40">
        <f t="shared" si="2"/>
        <v>44958</v>
      </c>
      <c r="I18" s="30"/>
      <c r="J18" s="28"/>
      <c r="K18" s="29"/>
    </row>
    <row r="19" spans="1:11" ht="15" customHeight="1" x14ac:dyDescent="0.25">
      <c r="A19" s="50" t="s">
        <v>27</v>
      </c>
      <c r="B19" s="95">
        <f t="shared" si="4"/>
        <v>8</v>
      </c>
      <c r="C19" s="49">
        <f t="shared" si="0"/>
        <v>44959</v>
      </c>
      <c r="D19" s="52">
        <f t="shared" si="3"/>
        <v>44959</v>
      </c>
      <c r="E19" s="55">
        <f t="shared" si="1"/>
        <v>44961</v>
      </c>
      <c r="F19" s="52">
        <f t="shared" si="2"/>
        <v>44961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3"/>
      <c r="B26" s="15"/>
      <c r="C26" s="16"/>
      <c r="D26" s="17"/>
      <c r="E26" s="16"/>
      <c r="F26" s="17"/>
    </row>
    <row r="27" spans="1:11" ht="7.5" customHeight="1" x14ac:dyDescent="0.25">
      <c r="A27" s="94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33"/>
    </row>
    <row r="29" spans="1:11" ht="18.75" customHeight="1" x14ac:dyDescent="0.25">
      <c r="A29" s="135" t="s">
        <v>0</v>
      </c>
      <c r="B29" s="136"/>
      <c r="C29" s="152" t="s">
        <v>8</v>
      </c>
      <c r="D29" s="153"/>
      <c r="E29" s="11"/>
      <c r="F29" s="134"/>
    </row>
    <row r="30" spans="1:11" ht="15" customHeight="1" x14ac:dyDescent="0.25">
      <c r="A30" s="154" t="s">
        <v>2</v>
      </c>
      <c r="B30" s="154" t="s">
        <v>3</v>
      </c>
      <c r="C30" s="156" t="s">
        <v>18</v>
      </c>
      <c r="D30" s="157"/>
      <c r="E30" s="158" t="s">
        <v>9</v>
      </c>
      <c r="F30" s="157"/>
    </row>
    <row r="31" spans="1:11" ht="15" customHeight="1" x14ac:dyDescent="0.25">
      <c r="A31" s="155"/>
      <c r="B31" s="155"/>
      <c r="C31" s="83" t="s">
        <v>6</v>
      </c>
      <c r="D31" s="93" t="s">
        <v>7</v>
      </c>
      <c r="E31" s="84" t="s">
        <v>6</v>
      </c>
      <c r="F31" s="84" t="s">
        <v>7</v>
      </c>
    </row>
    <row r="32" spans="1:11" ht="15" customHeight="1" x14ac:dyDescent="0.25">
      <c r="A32" s="88" t="s">
        <v>22</v>
      </c>
      <c r="B32" s="89">
        <v>695</v>
      </c>
      <c r="C32" s="90">
        <f t="shared" ref="C32:C41" si="5">D32</f>
        <v>44929</v>
      </c>
      <c r="D32" s="92">
        <f>D10</f>
        <v>44929</v>
      </c>
      <c r="E32" s="56">
        <f t="shared" ref="E32:E41" si="6">F32</f>
        <v>44933</v>
      </c>
      <c r="F32" s="91">
        <f>D32+4</f>
        <v>44933</v>
      </c>
    </row>
    <row r="33" spans="1:6" ht="15" customHeight="1" x14ac:dyDescent="0.25">
      <c r="A33" s="75" t="s">
        <v>23</v>
      </c>
      <c r="B33" s="76">
        <v>215</v>
      </c>
      <c r="C33" s="77">
        <f t="shared" si="5"/>
        <v>44932</v>
      </c>
      <c r="D33" s="78">
        <f>D32+3</f>
        <v>44932</v>
      </c>
      <c r="E33" s="79">
        <f t="shared" si="6"/>
        <v>44935</v>
      </c>
      <c r="F33" s="78">
        <f>D33+3</f>
        <v>44935</v>
      </c>
    </row>
    <row r="34" spans="1:6" ht="15" customHeight="1" x14ac:dyDescent="0.25">
      <c r="A34" s="88" t="s">
        <v>20</v>
      </c>
      <c r="B34" s="85">
        <v>516</v>
      </c>
      <c r="C34" s="86">
        <f t="shared" si="5"/>
        <v>44936</v>
      </c>
      <c r="D34" s="87">
        <f t="shared" ref="D34:D40" si="7">D32+7</f>
        <v>44936</v>
      </c>
      <c r="E34" s="59">
        <f t="shared" si="6"/>
        <v>44940</v>
      </c>
      <c r="F34" s="91">
        <f>D34+4</f>
        <v>44940</v>
      </c>
    </row>
    <row r="35" spans="1:6" ht="15" customHeight="1" x14ac:dyDescent="0.25">
      <c r="A35" s="75" t="s">
        <v>23</v>
      </c>
      <c r="B35" s="76">
        <v>216</v>
      </c>
      <c r="C35" s="77">
        <f t="shared" si="5"/>
        <v>44942</v>
      </c>
      <c r="D35" s="78">
        <f>D33+10</f>
        <v>44942</v>
      </c>
      <c r="E35" s="79">
        <f t="shared" si="6"/>
        <v>44945</v>
      </c>
      <c r="F35" s="78">
        <f>D35+3</f>
        <v>44945</v>
      </c>
    </row>
    <row r="36" spans="1:6" ht="15" customHeight="1" x14ac:dyDescent="0.25">
      <c r="A36" s="88" t="s">
        <v>22</v>
      </c>
      <c r="B36" s="85">
        <v>696</v>
      </c>
      <c r="C36" s="86">
        <f t="shared" si="5"/>
        <v>44945</v>
      </c>
      <c r="D36" s="87">
        <f>D34+9</f>
        <v>44945</v>
      </c>
      <c r="E36" s="59">
        <f t="shared" si="6"/>
        <v>44948</v>
      </c>
      <c r="F36" s="91">
        <f>D36+3</f>
        <v>44948</v>
      </c>
    </row>
    <row r="37" spans="1:6" ht="15" customHeight="1" x14ac:dyDescent="0.25">
      <c r="A37" s="75" t="s">
        <v>23</v>
      </c>
      <c r="B37" s="76">
        <f>B35+1</f>
        <v>217</v>
      </c>
      <c r="C37" s="77">
        <f t="shared" si="5"/>
        <v>44950</v>
      </c>
      <c r="D37" s="78">
        <f>D35+8</f>
        <v>44950</v>
      </c>
      <c r="E37" s="79">
        <f t="shared" si="6"/>
        <v>44954</v>
      </c>
      <c r="F37" s="78">
        <f>D37+4</f>
        <v>44954</v>
      </c>
    </row>
    <row r="38" spans="1:6" ht="15" customHeight="1" x14ac:dyDescent="0.25">
      <c r="A38" s="88" t="s">
        <v>22</v>
      </c>
      <c r="B38" s="85">
        <v>697</v>
      </c>
      <c r="C38" s="81">
        <f t="shared" si="5"/>
        <v>44952</v>
      </c>
      <c r="D38" s="82">
        <f t="shared" si="7"/>
        <v>44952</v>
      </c>
      <c r="E38" s="59">
        <f t="shared" si="6"/>
        <v>44955</v>
      </c>
      <c r="F38" s="91">
        <f>D38+3</f>
        <v>44955</v>
      </c>
    </row>
    <row r="39" spans="1:6" ht="15" customHeight="1" x14ac:dyDescent="0.25">
      <c r="A39" s="75" t="s">
        <v>20</v>
      </c>
      <c r="B39" s="76">
        <v>518</v>
      </c>
      <c r="C39" s="77">
        <f t="shared" si="5"/>
        <v>44957</v>
      </c>
      <c r="D39" s="78">
        <f t="shared" si="7"/>
        <v>44957</v>
      </c>
      <c r="E39" s="79">
        <f t="shared" si="6"/>
        <v>44961</v>
      </c>
      <c r="F39" s="78">
        <f>D39+4</f>
        <v>44961</v>
      </c>
    </row>
    <row r="40" spans="1:6" ht="15" customHeight="1" x14ac:dyDescent="0.25">
      <c r="A40" s="88" t="str">
        <f>A36</f>
        <v>Caribe Navigator</v>
      </c>
      <c r="B40" s="85">
        <v>698</v>
      </c>
      <c r="C40" s="81">
        <f t="shared" si="5"/>
        <v>44959</v>
      </c>
      <c r="D40" s="82">
        <f t="shared" si="7"/>
        <v>44959</v>
      </c>
      <c r="E40" s="59">
        <f t="shared" si="6"/>
        <v>44962</v>
      </c>
      <c r="F40" s="91">
        <f>D40+3</f>
        <v>44962</v>
      </c>
    </row>
    <row r="41" spans="1:6" ht="15" customHeight="1" x14ac:dyDescent="0.25">
      <c r="A41" s="75" t="s">
        <v>23</v>
      </c>
      <c r="B41" s="76">
        <v>218</v>
      </c>
      <c r="C41" s="77">
        <f t="shared" si="5"/>
        <v>44964</v>
      </c>
      <c r="D41" s="78">
        <f>D39+7</f>
        <v>44964</v>
      </c>
      <c r="E41" s="79">
        <f t="shared" si="6"/>
        <v>44968</v>
      </c>
      <c r="F41" s="78">
        <f>D41+4</f>
        <v>44968</v>
      </c>
    </row>
    <row r="42" spans="1:6" ht="15" customHeight="1" x14ac:dyDescent="0.25">
      <c r="A42" s="132" t="s">
        <v>15</v>
      </c>
      <c r="B42" s="132"/>
      <c r="C42" s="132"/>
      <c r="D42" s="132"/>
      <c r="E42" s="132"/>
      <c r="F42" s="2"/>
    </row>
    <row r="43" spans="1:6" ht="15" customHeight="1" x14ac:dyDescent="0.25">
      <c r="A43" s="131" t="s">
        <v>14</v>
      </c>
      <c r="B43" s="131"/>
      <c r="C43" s="131"/>
      <c r="D43" s="131"/>
      <c r="E43" s="131"/>
      <c r="F43" s="2"/>
    </row>
    <row r="44" spans="1:6" x14ac:dyDescent="0.25">
      <c r="A44" s="43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33"/>
    </row>
    <row r="47" spans="1:6" ht="18.75" customHeight="1" x14ac:dyDescent="0.25">
      <c r="A47" s="135" t="s">
        <v>0</v>
      </c>
      <c r="B47" s="136"/>
      <c r="C47" s="137" t="s">
        <v>10</v>
      </c>
      <c r="D47" s="138"/>
      <c r="E47" s="11"/>
      <c r="F47" s="134"/>
    </row>
    <row r="48" spans="1:6" ht="15" customHeight="1" x14ac:dyDescent="0.25">
      <c r="A48" s="145" t="s">
        <v>2</v>
      </c>
      <c r="B48" s="145" t="s">
        <v>3</v>
      </c>
      <c r="C48" s="148" t="s">
        <v>4</v>
      </c>
      <c r="D48" s="149"/>
      <c r="E48" s="150" t="s">
        <v>11</v>
      </c>
      <c r="F48" s="151"/>
    </row>
    <row r="49" spans="1:6" ht="15" customHeight="1" thickBot="1" x14ac:dyDescent="0.3">
      <c r="A49" s="146"/>
      <c r="B49" s="147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97" t="str">
        <f>A33</f>
        <v>Vanquish</v>
      </c>
      <c r="B50" s="35">
        <f>B33</f>
        <v>215</v>
      </c>
      <c r="C50" s="53">
        <f t="shared" ref="C50:C55" si="8">D50</f>
        <v>44932</v>
      </c>
      <c r="D50" s="36">
        <f>D33</f>
        <v>44932</v>
      </c>
      <c r="E50" s="56">
        <f t="shared" ref="E50:E55" si="9">F50</f>
        <v>44936</v>
      </c>
      <c r="F50" s="37">
        <f>D50+4</f>
        <v>44936</v>
      </c>
    </row>
    <row r="51" spans="1:6" ht="15" customHeight="1" x14ac:dyDescent="0.25">
      <c r="A51" s="98" t="s">
        <v>20</v>
      </c>
      <c r="B51" s="38">
        <v>517</v>
      </c>
      <c r="C51" s="54">
        <f t="shared" si="8"/>
        <v>44944</v>
      </c>
      <c r="D51" s="44">
        <f>D35+2</f>
        <v>44944</v>
      </c>
      <c r="E51" s="54">
        <f t="shared" si="9"/>
        <v>44946</v>
      </c>
      <c r="F51" s="44">
        <f>D51+2</f>
        <v>44946</v>
      </c>
    </row>
    <row r="52" spans="1:6" ht="15" customHeight="1" x14ac:dyDescent="0.25">
      <c r="A52" s="99" t="str">
        <f>A36</f>
        <v>Caribe Navigator</v>
      </c>
      <c r="B52" s="45">
        <f>B36</f>
        <v>696</v>
      </c>
      <c r="C52" s="53">
        <f t="shared" si="8"/>
        <v>44945</v>
      </c>
      <c r="D52" s="46">
        <f>D36</f>
        <v>44945</v>
      </c>
      <c r="E52" s="56">
        <f t="shared" si="9"/>
        <v>44949</v>
      </c>
      <c r="F52" s="37">
        <f t="shared" ref="F52:F54" si="10">D52+4</f>
        <v>44949</v>
      </c>
    </row>
    <row r="53" spans="1:6" ht="15" customHeight="1" x14ac:dyDescent="0.25">
      <c r="A53" s="98" t="str">
        <f>A38</f>
        <v>Caribe Navigator</v>
      </c>
      <c r="B53" s="38">
        <f>B38</f>
        <v>697</v>
      </c>
      <c r="C53" s="54">
        <f t="shared" si="8"/>
        <v>44952</v>
      </c>
      <c r="D53" s="44">
        <f>D38</f>
        <v>44952</v>
      </c>
      <c r="E53" s="54">
        <f t="shared" si="9"/>
        <v>44956</v>
      </c>
      <c r="F53" s="44">
        <f t="shared" si="10"/>
        <v>44956</v>
      </c>
    </row>
    <row r="54" spans="1:6" ht="12.75" customHeight="1" x14ac:dyDescent="0.25">
      <c r="A54" s="100" t="str">
        <f>A40</f>
        <v>Caribe Navigator</v>
      </c>
      <c r="B54" s="45">
        <f>B40</f>
        <v>698</v>
      </c>
      <c r="C54" s="53">
        <f t="shared" si="8"/>
        <v>44959</v>
      </c>
      <c r="D54" s="74">
        <f>D40</f>
        <v>44959</v>
      </c>
      <c r="E54" s="56">
        <f t="shared" si="9"/>
        <v>44963</v>
      </c>
      <c r="F54" s="37">
        <f t="shared" si="10"/>
        <v>44963</v>
      </c>
    </row>
    <row r="55" spans="1:6" ht="15" customHeight="1" x14ac:dyDescent="0.25">
      <c r="A55" s="98" t="str">
        <f>A54</f>
        <v>Caribe Navigator</v>
      </c>
      <c r="B55" s="38">
        <f>B54+1</f>
        <v>699</v>
      </c>
      <c r="C55" s="54">
        <f t="shared" si="8"/>
        <v>44966</v>
      </c>
      <c r="D55" s="44">
        <f>D54+7</f>
        <v>44966</v>
      </c>
      <c r="E55" s="54">
        <f t="shared" si="9"/>
        <v>44970</v>
      </c>
      <c r="F55" s="44">
        <f>D55+4</f>
        <v>44970</v>
      </c>
    </row>
    <row r="56" spans="1:6" ht="12.75" customHeight="1" x14ac:dyDescent="0.25">
      <c r="A56" s="132" t="s">
        <v>16</v>
      </c>
      <c r="B56" s="132"/>
      <c r="C56" s="132"/>
      <c r="D56" s="132"/>
      <c r="E56" s="132"/>
      <c r="F56" s="2"/>
    </row>
    <row r="57" spans="1:6" ht="12.75" customHeight="1" x14ac:dyDescent="0.25">
      <c r="A57" s="131" t="s">
        <v>14</v>
      </c>
      <c r="B57" s="131"/>
      <c r="C57" s="131"/>
      <c r="D57" s="131"/>
      <c r="E57" s="131"/>
      <c r="F57" s="2"/>
    </row>
    <row r="58" spans="1:6" ht="17.25" customHeight="1" x14ac:dyDescent="0.25">
      <c r="A58" s="43"/>
      <c r="B58" s="94"/>
      <c r="C58" s="94"/>
      <c r="D58" s="94"/>
      <c r="E58" s="94"/>
      <c r="F58" s="2"/>
    </row>
    <row r="59" spans="1:6" ht="26.25" customHeight="1" x14ac:dyDescent="0.25">
      <c r="A59" s="7"/>
      <c r="B59" s="8"/>
      <c r="C59" s="9"/>
      <c r="D59" s="10"/>
      <c r="E59" s="9"/>
      <c r="F59" s="133"/>
    </row>
    <row r="60" spans="1:6" ht="18.75" customHeight="1" x14ac:dyDescent="0.25">
      <c r="A60" s="135" t="s">
        <v>0</v>
      </c>
      <c r="B60" s="136"/>
      <c r="C60" s="137" t="s">
        <v>12</v>
      </c>
      <c r="D60" s="138"/>
      <c r="E60" s="11"/>
      <c r="F60" s="134"/>
    </row>
    <row r="61" spans="1:6" ht="15" customHeight="1" x14ac:dyDescent="0.25">
      <c r="A61" s="139" t="s">
        <v>2</v>
      </c>
      <c r="B61" s="139" t="s">
        <v>3</v>
      </c>
      <c r="C61" s="141" t="s">
        <v>4</v>
      </c>
      <c r="D61" s="142"/>
      <c r="E61" s="143" t="s">
        <v>13</v>
      </c>
      <c r="F61" s="144"/>
    </row>
    <row r="62" spans="1:6" ht="15" customHeight="1" x14ac:dyDescent="0.25">
      <c r="A62" s="140"/>
      <c r="B62" s="140"/>
      <c r="C62" s="62" t="s">
        <v>6</v>
      </c>
      <c r="D62" s="62" t="s">
        <v>7</v>
      </c>
      <c r="E62" s="62" t="s">
        <v>6</v>
      </c>
      <c r="F62" s="62" t="s">
        <v>7</v>
      </c>
    </row>
    <row r="63" spans="1:6" ht="15" customHeight="1" x14ac:dyDescent="0.25">
      <c r="A63" s="70" t="str">
        <f>A32</f>
        <v>Caribe Navigator</v>
      </c>
      <c r="B63" s="71">
        <f>B32</f>
        <v>695</v>
      </c>
      <c r="C63" s="72">
        <f>D63</f>
        <v>44929</v>
      </c>
      <c r="D63" s="73">
        <f>D10</f>
        <v>44929</v>
      </c>
      <c r="E63" s="72">
        <f>F63</f>
        <v>44932</v>
      </c>
      <c r="F63" s="73">
        <f>D63+3</f>
        <v>44932</v>
      </c>
    </row>
    <row r="64" spans="1:6" ht="15" customHeight="1" x14ac:dyDescent="0.25">
      <c r="A64" s="63" t="str">
        <f>A34</f>
        <v>Jan Caribe</v>
      </c>
      <c r="B64" s="64">
        <f>B34</f>
        <v>516</v>
      </c>
      <c r="C64" s="65">
        <f t="shared" ref="C64:C67" si="11">D64</f>
        <v>44936</v>
      </c>
      <c r="D64" s="66">
        <f>D63+7</f>
        <v>44936</v>
      </c>
      <c r="E64" s="65">
        <f t="shared" ref="E64:E67" si="12">F64</f>
        <v>44939</v>
      </c>
      <c r="F64" s="67">
        <f t="shared" ref="F64:F67" si="13">D64+3</f>
        <v>44939</v>
      </c>
    </row>
    <row r="65" spans="1:7" ht="15" customHeight="1" x14ac:dyDescent="0.25">
      <c r="A65" s="70" t="str">
        <f>A51</f>
        <v>Jan Caribe</v>
      </c>
      <c r="B65" s="71">
        <f>B51</f>
        <v>517</v>
      </c>
      <c r="C65" s="72">
        <f t="shared" si="11"/>
        <v>44944</v>
      </c>
      <c r="D65" s="80">
        <f>D51</f>
        <v>44944</v>
      </c>
      <c r="E65" s="72">
        <f t="shared" si="12"/>
        <v>44947</v>
      </c>
      <c r="F65" s="73">
        <f t="shared" si="13"/>
        <v>44947</v>
      </c>
    </row>
    <row r="66" spans="1:7" ht="15" customHeight="1" x14ac:dyDescent="0.25">
      <c r="A66" s="63" t="str">
        <f>A37</f>
        <v>Vanquish</v>
      </c>
      <c r="B66" s="68">
        <f>B37</f>
        <v>217</v>
      </c>
      <c r="C66" s="65">
        <f t="shared" si="11"/>
        <v>44950</v>
      </c>
      <c r="D66" s="66">
        <f>D37</f>
        <v>44950</v>
      </c>
      <c r="E66" s="65">
        <f t="shared" si="12"/>
        <v>44953</v>
      </c>
      <c r="F66" s="67">
        <f t="shared" si="13"/>
        <v>44953</v>
      </c>
    </row>
    <row r="67" spans="1:7" ht="15" customHeight="1" x14ac:dyDescent="0.25">
      <c r="A67" s="70" t="str">
        <f>A39</f>
        <v>Jan Caribe</v>
      </c>
      <c r="B67" s="71">
        <f>B39</f>
        <v>518</v>
      </c>
      <c r="C67" s="72">
        <f t="shared" si="11"/>
        <v>44957</v>
      </c>
      <c r="D67" s="80">
        <f>D39</f>
        <v>44957</v>
      </c>
      <c r="E67" s="72">
        <f t="shared" si="12"/>
        <v>44960</v>
      </c>
      <c r="F67" s="73">
        <f t="shared" si="13"/>
        <v>44960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31" t="s">
        <v>14</v>
      </c>
      <c r="B69" s="131"/>
      <c r="C69" s="131"/>
      <c r="D69" s="131"/>
      <c r="E69" s="131"/>
      <c r="F69" s="26"/>
    </row>
    <row r="70" spans="1:7" ht="12.75" customHeight="1" x14ac:dyDescent="0.25">
      <c r="A70" s="12"/>
      <c r="B70" s="20"/>
      <c r="C70" s="13"/>
      <c r="D70" s="21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8588C-D8E7-4586-8157-ABBC52DE4037}">
  <sheetPr>
    <tabColor rgb="FFFFFF00"/>
  </sheetPr>
  <dimension ref="A1:K70"/>
  <sheetViews>
    <sheetView zoomScaleNormal="100" workbookViewId="0">
      <selection sqref="A1:F1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65">
        <v>45231</v>
      </c>
      <c r="B1" s="165"/>
      <c r="C1" s="165"/>
      <c r="D1" s="165"/>
      <c r="E1" s="165"/>
      <c r="F1" s="165"/>
    </row>
    <row r="2" spans="1:11" ht="15" customHeight="1" x14ac:dyDescent="0.25">
      <c r="C2" s="33" t="s">
        <v>19</v>
      </c>
      <c r="D2" s="34">
        <f ca="1">NOW()</f>
        <v>45278.671788657404</v>
      </c>
      <c r="E2" s="22"/>
      <c r="F2" s="22"/>
    </row>
    <row r="3" spans="1:11" ht="90" customHeight="1" x14ac:dyDescent="0.25">
      <c r="A3" s="32"/>
      <c r="B3" s="32"/>
      <c r="C3" s="32"/>
      <c r="D3" s="16" t="s">
        <v>28</v>
      </c>
      <c r="F3" s="16" t="s">
        <v>29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66"/>
      <c r="B5" s="166"/>
      <c r="C5" s="166"/>
      <c r="D5" s="16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33"/>
    </row>
    <row r="7" spans="1:11" ht="18.75" customHeight="1" x14ac:dyDescent="0.25">
      <c r="A7" s="135" t="s">
        <v>0</v>
      </c>
      <c r="B7" s="136"/>
      <c r="C7" s="137" t="s">
        <v>1</v>
      </c>
      <c r="D7" s="138"/>
      <c r="E7" s="11"/>
      <c r="F7" s="134"/>
    </row>
    <row r="8" spans="1:11" ht="15" customHeight="1" x14ac:dyDescent="0.25">
      <c r="A8" s="159" t="s">
        <v>2</v>
      </c>
      <c r="B8" s="159" t="s">
        <v>3</v>
      </c>
      <c r="C8" s="161" t="s">
        <v>4</v>
      </c>
      <c r="D8" s="162"/>
      <c r="E8" s="163" t="s">
        <v>5</v>
      </c>
      <c r="F8" s="164"/>
    </row>
    <row r="9" spans="1:11" ht="15" customHeight="1" thickBot="1" x14ac:dyDescent="0.3">
      <c r="A9" s="160"/>
      <c r="B9" s="160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9" t="s">
        <v>21</v>
      </c>
      <c r="B10" s="47">
        <v>626</v>
      </c>
      <c r="C10" s="48">
        <f t="shared" ref="C10:C19" si="0">D10</f>
        <v>45229</v>
      </c>
      <c r="D10" s="41">
        <v>45229</v>
      </c>
      <c r="E10" s="58">
        <f>F10</f>
        <v>45231</v>
      </c>
      <c r="F10" s="40">
        <f>D10+2</f>
        <v>45231</v>
      </c>
      <c r="I10" s="27"/>
      <c r="J10" s="28"/>
      <c r="K10" s="29"/>
    </row>
    <row r="11" spans="1:11" ht="15" customHeight="1" x14ac:dyDescent="0.25">
      <c r="A11" s="50" t="s">
        <v>27</v>
      </c>
      <c r="B11" s="95">
        <v>47</v>
      </c>
      <c r="C11" s="61">
        <f t="shared" si="0"/>
        <v>45232</v>
      </c>
      <c r="D11" s="51">
        <f>D10+3</f>
        <v>45232</v>
      </c>
      <c r="E11" s="57">
        <f t="shared" ref="E11:E19" si="1">F11</f>
        <v>45234</v>
      </c>
      <c r="F11" s="52">
        <f t="shared" ref="F11:F19" si="2">D11+2</f>
        <v>45234</v>
      </c>
      <c r="I11" s="27"/>
      <c r="J11" s="28"/>
      <c r="K11" s="29"/>
    </row>
    <row r="12" spans="1:11" ht="15" customHeight="1" x14ac:dyDescent="0.25">
      <c r="A12" s="39" t="s">
        <v>21</v>
      </c>
      <c r="B12" s="113">
        <f>B10+1</f>
        <v>627</v>
      </c>
      <c r="C12" s="112">
        <f t="shared" si="0"/>
        <v>45237</v>
      </c>
      <c r="D12" s="40">
        <f>D10+8</f>
        <v>45237</v>
      </c>
      <c r="E12" s="58">
        <f t="shared" si="1"/>
        <v>45239</v>
      </c>
      <c r="F12" s="40">
        <f t="shared" si="2"/>
        <v>45239</v>
      </c>
      <c r="I12" s="30"/>
      <c r="J12" s="28"/>
      <c r="K12" s="29"/>
    </row>
    <row r="13" spans="1:11" ht="15" customHeight="1" x14ac:dyDescent="0.25">
      <c r="A13" s="50" t="s">
        <v>37</v>
      </c>
      <c r="B13" s="95">
        <v>2</v>
      </c>
      <c r="C13" s="49">
        <f t="shared" si="0"/>
        <v>45239</v>
      </c>
      <c r="D13" s="52">
        <f t="shared" ref="D13:D18" si="3">D11+7</f>
        <v>45239</v>
      </c>
      <c r="E13" s="55">
        <f t="shared" si="1"/>
        <v>45241</v>
      </c>
      <c r="F13" s="52">
        <f t="shared" si="2"/>
        <v>45241</v>
      </c>
      <c r="I13" s="30"/>
      <c r="J13" s="28"/>
      <c r="K13" s="29"/>
    </row>
    <row r="14" spans="1:11" ht="12.75" customHeight="1" x14ac:dyDescent="0.25">
      <c r="A14" s="39" t="s">
        <v>21</v>
      </c>
      <c r="B14" s="113">
        <f>B12+1</f>
        <v>628</v>
      </c>
      <c r="C14" s="112">
        <f t="shared" si="0"/>
        <v>45243</v>
      </c>
      <c r="D14" s="40">
        <f>D12+6</f>
        <v>45243</v>
      </c>
      <c r="E14" s="58">
        <f t="shared" si="1"/>
        <v>45245</v>
      </c>
      <c r="F14" s="40">
        <f t="shared" si="2"/>
        <v>45245</v>
      </c>
      <c r="I14" s="30"/>
      <c r="J14" s="28"/>
      <c r="K14" s="29"/>
    </row>
    <row r="15" spans="1:11" ht="15" customHeight="1" x14ac:dyDescent="0.25">
      <c r="A15" s="50" t="s">
        <v>37</v>
      </c>
      <c r="B15" s="95">
        <f t="shared" ref="B15:B19" si="4">B13+1</f>
        <v>3</v>
      </c>
      <c r="C15" s="49">
        <f t="shared" si="0"/>
        <v>45246</v>
      </c>
      <c r="D15" s="52">
        <f t="shared" si="3"/>
        <v>45246</v>
      </c>
      <c r="E15" s="55">
        <f t="shared" si="1"/>
        <v>45248</v>
      </c>
      <c r="F15" s="52">
        <f t="shared" si="2"/>
        <v>45248</v>
      </c>
      <c r="I15" s="30"/>
      <c r="J15" s="28"/>
      <c r="K15" s="29"/>
    </row>
    <row r="16" spans="1:11" ht="15" customHeight="1" x14ac:dyDescent="0.25">
      <c r="A16" s="39" t="s">
        <v>21</v>
      </c>
      <c r="B16" s="113">
        <f>B14+1</f>
        <v>629</v>
      </c>
      <c r="C16" s="48">
        <f t="shared" si="0"/>
        <v>45250</v>
      </c>
      <c r="D16" s="40">
        <f t="shared" si="3"/>
        <v>45250</v>
      </c>
      <c r="E16" s="58">
        <f t="shared" si="1"/>
        <v>45252</v>
      </c>
      <c r="F16" s="40">
        <f t="shared" si="2"/>
        <v>45252</v>
      </c>
      <c r="I16" s="30"/>
      <c r="J16" s="28"/>
      <c r="K16" s="29"/>
    </row>
    <row r="17" spans="1:11" ht="15" customHeight="1" x14ac:dyDescent="0.25">
      <c r="A17" s="50" t="s">
        <v>37</v>
      </c>
      <c r="B17" s="95">
        <f t="shared" si="4"/>
        <v>4</v>
      </c>
      <c r="C17" s="49">
        <f t="shared" si="0"/>
        <v>45252</v>
      </c>
      <c r="D17" s="52">
        <f>D15+6</f>
        <v>45252</v>
      </c>
      <c r="E17" s="57">
        <f t="shared" si="1"/>
        <v>45254</v>
      </c>
      <c r="F17" s="52">
        <f>D17+2</f>
        <v>45254</v>
      </c>
      <c r="I17" s="30"/>
      <c r="J17" s="28"/>
      <c r="K17" s="29"/>
    </row>
    <row r="18" spans="1:11" ht="15" customHeight="1" x14ac:dyDescent="0.25">
      <c r="A18" s="39" t="s">
        <v>35</v>
      </c>
      <c r="B18" s="113">
        <v>681</v>
      </c>
      <c r="C18" s="48">
        <f t="shared" si="0"/>
        <v>45257</v>
      </c>
      <c r="D18" s="40">
        <f t="shared" si="3"/>
        <v>45257</v>
      </c>
      <c r="E18" s="58">
        <f t="shared" si="1"/>
        <v>45259</v>
      </c>
      <c r="F18" s="40">
        <f t="shared" si="2"/>
        <v>45259</v>
      </c>
      <c r="I18" s="30"/>
      <c r="J18" s="28"/>
      <c r="K18" s="29"/>
    </row>
    <row r="19" spans="1:11" ht="15" customHeight="1" x14ac:dyDescent="0.25">
      <c r="A19" s="50" t="s">
        <v>37</v>
      </c>
      <c r="B19" s="95">
        <f t="shared" si="4"/>
        <v>5</v>
      </c>
      <c r="C19" s="49">
        <f t="shared" si="0"/>
        <v>45260</v>
      </c>
      <c r="D19" s="52">
        <f>D17+8</f>
        <v>45260</v>
      </c>
      <c r="E19" s="55">
        <f t="shared" si="1"/>
        <v>45262</v>
      </c>
      <c r="F19" s="52">
        <f t="shared" si="2"/>
        <v>45262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3"/>
      <c r="B26" s="15"/>
      <c r="C26" s="16"/>
      <c r="D26" s="17"/>
      <c r="E26" s="16"/>
      <c r="F26" s="17"/>
    </row>
    <row r="27" spans="1:11" ht="7.5" customHeight="1" x14ac:dyDescent="0.25">
      <c r="A27" s="94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33"/>
    </row>
    <row r="29" spans="1:11" ht="18.75" customHeight="1" x14ac:dyDescent="0.25">
      <c r="A29" s="135" t="s">
        <v>0</v>
      </c>
      <c r="B29" s="136"/>
      <c r="C29" s="152" t="s">
        <v>8</v>
      </c>
      <c r="D29" s="153"/>
      <c r="E29" s="11"/>
      <c r="F29" s="134"/>
    </row>
    <row r="30" spans="1:11" ht="15" customHeight="1" x14ac:dyDescent="0.25">
      <c r="A30" s="154" t="s">
        <v>2</v>
      </c>
      <c r="B30" s="154" t="s">
        <v>3</v>
      </c>
      <c r="C30" s="156" t="s">
        <v>18</v>
      </c>
      <c r="D30" s="157"/>
      <c r="E30" s="158" t="s">
        <v>9</v>
      </c>
      <c r="F30" s="157"/>
    </row>
    <row r="31" spans="1:11" ht="15" customHeight="1" x14ac:dyDescent="0.25">
      <c r="A31" s="155"/>
      <c r="B31" s="155"/>
      <c r="C31" s="83" t="s">
        <v>6</v>
      </c>
      <c r="D31" s="93" t="s">
        <v>7</v>
      </c>
      <c r="E31" s="84" t="s">
        <v>6</v>
      </c>
      <c r="F31" s="84" t="s">
        <v>7</v>
      </c>
    </row>
    <row r="32" spans="1:11" ht="15" customHeight="1" x14ac:dyDescent="0.25">
      <c r="A32" s="101" t="s">
        <v>23</v>
      </c>
      <c r="B32" s="103">
        <v>243</v>
      </c>
      <c r="C32" s="86">
        <f t="shared" ref="C32:C41" si="5">D32</f>
        <v>45230</v>
      </c>
      <c r="D32" s="92">
        <f>D10+1</f>
        <v>45230</v>
      </c>
      <c r="E32" s="59">
        <f t="shared" ref="E32:E41" si="6">F32</f>
        <v>45234</v>
      </c>
      <c r="F32" s="91">
        <f>D32+4</f>
        <v>45234</v>
      </c>
    </row>
    <row r="33" spans="1:6" ht="15" customHeight="1" x14ac:dyDescent="0.25">
      <c r="A33" s="102" t="s">
        <v>37</v>
      </c>
      <c r="B33" s="111" t="s">
        <v>26</v>
      </c>
      <c r="C33" s="77">
        <f t="shared" si="5"/>
        <v>45233</v>
      </c>
      <c r="D33" s="78">
        <f>D32+3</f>
        <v>45233</v>
      </c>
      <c r="E33" s="79">
        <f t="shared" si="6"/>
        <v>45236</v>
      </c>
      <c r="F33" s="78">
        <f>D33+3</f>
        <v>45236</v>
      </c>
    </row>
    <row r="34" spans="1:6" ht="15" customHeight="1" x14ac:dyDescent="0.25">
      <c r="A34" s="101" t="s">
        <v>23</v>
      </c>
      <c r="B34" s="106">
        <f t="shared" ref="B34:B40" si="7">B32+1</f>
        <v>244</v>
      </c>
      <c r="C34" s="86">
        <f t="shared" si="5"/>
        <v>45237</v>
      </c>
      <c r="D34" s="87">
        <f t="shared" ref="D34:D39" si="8">D32+7</f>
        <v>45237</v>
      </c>
      <c r="E34" s="59">
        <f t="shared" si="6"/>
        <v>45241</v>
      </c>
      <c r="F34" s="91">
        <f>D34+4</f>
        <v>45241</v>
      </c>
    </row>
    <row r="35" spans="1:6" ht="15" customHeight="1" x14ac:dyDescent="0.25">
      <c r="A35" s="102" t="s">
        <v>35</v>
      </c>
      <c r="B35" s="111">
        <v>679</v>
      </c>
      <c r="C35" s="77">
        <f t="shared" si="5"/>
        <v>45240</v>
      </c>
      <c r="D35" s="78">
        <f t="shared" si="8"/>
        <v>45240</v>
      </c>
      <c r="E35" s="79">
        <f t="shared" si="6"/>
        <v>45243</v>
      </c>
      <c r="F35" s="78">
        <f>D35+3</f>
        <v>45243</v>
      </c>
    </row>
    <row r="36" spans="1:6" ht="15" customHeight="1" x14ac:dyDescent="0.25">
      <c r="A36" s="101" t="s">
        <v>23</v>
      </c>
      <c r="B36" s="106">
        <f t="shared" si="7"/>
        <v>245</v>
      </c>
      <c r="C36" s="86">
        <f t="shared" si="5"/>
        <v>45244</v>
      </c>
      <c r="D36" s="87">
        <f t="shared" si="8"/>
        <v>45244</v>
      </c>
      <c r="E36" s="59">
        <f t="shared" si="6"/>
        <v>45248</v>
      </c>
      <c r="F36" s="91">
        <f>D36+4</f>
        <v>45248</v>
      </c>
    </row>
    <row r="37" spans="1:6" ht="15" customHeight="1" x14ac:dyDescent="0.25">
      <c r="A37" s="102" t="s">
        <v>38</v>
      </c>
      <c r="B37" s="111" t="s">
        <v>26</v>
      </c>
      <c r="C37" s="77">
        <f t="shared" si="5"/>
        <v>45247</v>
      </c>
      <c r="D37" s="78">
        <f t="shared" si="8"/>
        <v>45247</v>
      </c>
      <c r="E37" s="79">
        <f t="shared" si="6"/>
        <v>45250</v>
      </c>
      <c r="F37" s="78">
        <f>D37+3</f>
        <v>45250</v>
      </c>
    </row>
    <row r="38" spans="1:6" ht="15" customHeight="1" x14ac:dyDescent="0.25">
      <c r="A38" s="101" t="s">
        <v>23</v>
      </c>
      <c r="B38" s="106">
        <f t="shared" si="7"/>
        <v>246</v>
      </c>
      <c r="C38" s="81">
        <f t="shared" si="5"/>
        <v>45251</v>
      </c>
      <c r="D38" s="82">
        <f t="shared" si="8"/>
        <v>45251</v>
      </c>
      <c r="E38" s="59">
        <f t="shared" si="6"/>
        <v>45255</v>
      </c>
      <c r="F38" s="91">
        <f>D38+4</f>
        <v>45255</v>
      </c>
    </row>
    <row r="39" spans="1:6" ht="15" customHeight="1" x14ac:dyDescent="0.25">
      <c r="A39" s="102" t="s">
        <v>38</v>
      </c>
      <c r="B39" s="111" t="s">
        <v>39</v>
      </c>
      <c r="C39" s="77">
        <f t="shared" si="5"/>
        <v>45254</v>
      </c>
      <c r="D39" s="78">
        <f t="shared" si="8"/>
        <v>45254</v>
      </c>
      <c r="E39" s="79">
        <f t="shared" si="6"/>
        <v>45257</v>
      </c>
      <c r="F39" s="78">
        <f>D39+3</f>
        <v>45257</v>
      </c>
    </row>
    <row r="40" spans="1:6" ht="15" customHeight="1" x14ac:dyDescent="0.25">
      <c r="A40" s="101" t="s">
        <v>23</v>
      </c>
      <c r="B40" s="106">
        <f t="shared" si="7"/>
        <v>247</v>
      </c>
      <c r="C40" s="81">
        <f t="shared" si="5"/>
        <v>45258</v>
      </c>
      <c r="D40" s="82">
        <f>D38+7</f>
        <v>45258</v>
      </c>
      <c r="E40" s="59">
        <f t="shared" si="6"/>
        <v>45262</v>
      </c>
      <c r="F40" s="91">
        <f>D40+4</f>
        <v>45262</v>
      </c>
    </row>
    <row r="41" spans="1:6" ht="15" customHeight="1" x14ac:dyDescent="0.25">
      <c r="A41" s="102" t="s">
        <v>38</v>
      </c>
      <c r="B41" s="111" t="s">
        <v>40</v>
      </c>
      <c r="C41" s="77">
        <f t="shared" si="5"/>
        <v>45261</v>
      </c>
      <c r="D41" s="78">
        <f>D39+7</f>
        <v>45261</v>
      </c>
      <c r="E41" s="79">
        <f t="shared" si="6"/>
        <v>45264</v>
      </c>
      <c r="F41" s="78">
        <f>D41+3</f>
        <v>45264</v>
      </c>
    </row>
    <row r="42" spans="1:6" ht="15" customHeight="1" x14ac:dyDescent="0.25">
      <c r="A42" s="132" t="s">
        <v>15</v>
      </c>
      <c r="B42" s="132"/>
      <c r="C42" s="132"/>
      <c r="D42" s="132"/>
      <c r="E42" s="132"/>
      <c r="F42" s="2"/>
    </row>
    <row r="43" spans="1:6" ht="15" customHeight="1" x14ac:dyDescent="0.25">
      <c r="A43" s="131" t="s">
        <v>14</v>
      </c>
      <c r="B43" s="131"/>
      <c r="C43" s="131"/>
      <c r="D43" s="131"/>
      <c r="E43" s="131"/>
      <c r="F43" s="2"/>
    </row>
    <row r="44" spans="1:6" x14ac:dyDescent="0.25">
      <c r="A44" s="43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33"/>
    </row>
    <row r="47" spans="1:6" ht="18.75" customHeight="1" x14ac:dyDescent="0.25">
      <c r="A47" s="135" t="s">
        <v>0</v>
      </c>
      <c r="B47" s="136"/>
      <c r="C47" s="137" t="s">
        <v>10</v>
      </c>
      <c r="D47" s="138"/>
      <c r="E47" s="11"/>
      <c r="F47" s="134"/>
    </row>
    <row r="48" spans="1:6" ht="15" customHeight="1" x14ac:dyDescent="0.25">
      <c r="A48" s="145" t="s">
        <v>2</v>
      </c>
      <c r="B48" s="145" t="s">
        <v>3</v>
      </c>
      <c r="C48" s="148" t="s">
        <v>4</v>
      </c>
      <c r="D48" s="149"/>
      <c r="E48" s="150" t="s">
        <v>11</v>
      </c>
      <c r="F48" s="151"/>
    </row>
    <row r="49" spans="1:6" ht="15" customHeight="1" thickBot="1" x14ac:dyDescent="0.3">
      <c r="A49" s="146"/>
      <c r="B49" s="147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97" t="s">
        <v>35</v>
      </c>
      <c r="B50" s="108">
        <v>678</v>
      </c>
      <c r="C50" s="53">
        <f t="shared" ref="C50:C55" si="9">D50</f>
        <v>45233</v>
      </c>
      <c r="D50" s="36">
        <f>D33</f>
        <v>45233</v>
      </c>
      <c r="E50" s="56">
        <f t="shared" ref="E50:E55" si="10">F50</f>
        <v>45236</v>
      </c>
      <c r="F50" s="37">
        <f>D50+3</f>
        <v>45236</v>
      </c>
    </row>
    <row r="51" spans="1:6" ht="15" customHeight="1" x14ac:dyDescent="0.25">
      <c r="A51" s="98" t="str">
        <f>A35</f>
        <v>Caribe Mariner</v>
      </c>
      <c r="B51" s="109">
        <f>B35</f>
        <v>679</v>
      </c>
      <c r="C51" s="54">
        <f t="shared" si="9"/>
        <v>45240</v>
      </c>
      <c r="D51" s="44">
        <f>D35</f>
        <v>45240</v>
      </c>
      <c r="E51" s="54">
        <f t="shared" si="10"/>
        <v>45244</v>
      </c>
      <c r="F51" s="44">
        <f>D51+4</f>
        <v>45244</v>
      </c>
    </row>
    <row r="52" spans="1:6" ht="15" customHeight="1" x14ac:dyDescent="0.25">
      <c r="A52" s="99" t="s">
        <v>35</v>
      </c>
      <c r="B52" s="110">
        <v>680</v>
      </c>
      <c r="C52" s="53">
        <f t="shared" si="9"/>
        <v>45248</v>
      </c>
      <c r="D52" s="46">
        <f>D37+1</f>
        <v>45248</v>
      </c>
      <c r="E52" s="56">
        <f t="shared" si="10"/>
        <v>45251</v>
      </c>
      <c r="F52" s="37">
        <f>D52+3</f>
        <v>45251</v>
      </c>
    </row>
    <row r="53" spans="1:6" ht="15" customHeight="1" x14ac:dyDescent="0.25">
      <c r="A53" s="98" t="str">
        <f>A39</f>
        <v>PROGRESO</v>
      </c>
      <c r="B53" s="109" t="str">
        <f>B39</f>
        <v>002</v>
      </c>
      <c r="C53" s="54">
        <f t="shared" si="9"/>
        <v>45254</v>
      </c>
      <c r="D53" s="44">
        <f>D39</f>
        <v>45254</v>
      </c>
      <c r="E53" s="54">
        <f t="shared" si="10"/>
        <v>45258</v>
      </c>
      <c r="F53" s="44">
        <f t="shared" ref="F53:F54" si="11">D53+4</f>
        <v>45258</v>
      </c>
    </row>
    <row r="54" spans="1:6" ht="12.75" customHeight="1" x14ac:dyDescent="0.25">
      <c r="A54" s="100" t="str">
        <f>A41</f>
        <v>PROGRESO</v>
      </c>
      <c r="B54" s="110" t="str">
        <f>B41</f>
        <v>003</v>
      </c>
      <c r="C54" s="53">
        <f t="shared" si="9"/>
        <v>45261</v>
      </c>
      <c r="D54" s="74">
        <f>D41</f>
        <v>45261</v>
      </c>
      <c r="E54" s="56">
        <f t="shared" si="10"/>
        <v>45265</v>
      </c>
      <c r="F54" s="37">
        <f t="shared" si="11"/>
        <v>45265</v>
      </c>
    </row>
    <row r="55" spans="1:6" ht="15" customHeight="1" x14ac:dyDescent="0.25">
      <c r="A55" s="98" t="s">
        <v>35</v>
      </c>
      <c r="B55" s="109" t="s">
        <v>41</v>
      </c>
      <c r="C55" s="54">
        <f t="shared" si="9"/>
        <v>45268</v>
      </c>
      <c r="D55" s="44">
        <f>D54+7</f>
        <v>45268</v>
      </c>
      <c r="E55" s="54">
        <f t="shared" si="10"/>
        <v>45272</v>
      </c>
      <c r="F55" s="44">
        <f>D55+4</f>
        <v>45272</v>
      </c>
    </row>
    <row r="56" spans="1:6" ht="12.75" customHeight="1" x14ac:dyDescent="0.25">
      <c r="A56" s="132" t="s">
        <v>16</v>
      </c>
      <c r="B56" s="132"/>
      <c r="C56" s="132"/>
      <c r="D56" s="132"/>
      <c r="E56" s="132"/>
      <c r="F56" s="2"/>
    </row>
    <row r="57" spans="1:6" ht="12.75" customHeight="1" x14ac:dyDescent="0.25">
      <c r="A57" s="131" t="s">
        <v>14</v>
      </c>
      <c r="B57" s="131"/>
      <c r="C57" s="131"/>
      <c r="D57" s="131"/>
      <c r="E57" s="131"/>
      <c r="F57" s="2"/>
    </row>
    <row r="58" spans="1:6" ht="17.25" customHeight="1" x14ac:dyDescent="0.25">
      <c r="A58" s="43"/>
      <c r="B58" s="94"/>
      <c r="C58" s="94"/>
      <c r="D58" s="94"/>
      <c r="E58" s="94"/>
      <c r="F58" s="2"/>
    </row>
    <row r="59" spans="1:6" ht="26.25" customHeight="1" x14ac:dyDescent="0.25">
      <c r="A59" s="7"/>
      <c r="B59" s="8"/>
      <c r="C59" s="9"/>
      <c r="D59" s="10"/>
      <c r="E59" s="9"/>
      <c r="F59" s="133"/>
    </row>
    <row r="60" spans="1:6" ht="18.75" customHeight="1" x14ac:dyDescent="0.25">
      <c r="A60" s="135" t="s">
        <v>0</v>
      </c>
      <c r="B60" s="136"/>
      <c r="C60" s="137" t="s">
        <v>12</v>
      </c>
      <c r="D60" s="138"/>
      <c r="E60" s="11"/>
      <c r="F60" s="134"/>
    </row>
    <row r="61" spans="1:6" ht="15" customHeight="1" x14ac:dyDescent="0.25">
      <c r="A61" s="139" t="s">
        <v>2</v>
      </c>
      <c r="B61" s="139" t="s">
        <v>3</v>
      </c>
      <c r="C61" s="141" t="s">
        <v>4</v>
      </c>
      <c r="D61" s="142"/>
      <c r="E61" s="143" t="s">
        <v>13</v>
      </c>
      <c r="F61" s="144"/>
    </row>
    <row r="62" spans="1:6" ht="15" customHeight="1" x14ac:dyDescent="0.25">
      <c r="A62" s="140"/>
      <c r="B62" s="140"/>
      <c r="C62" s="62" t="s">
        <v>6</v>
      </c>
      <c r="D62" s="62" t="s">
        <v>7</v>
      </c>
      <c r="E62" s="62" t="s">
        <v>6</v>
      </c>
      <c r="F62" s="62" t="s">
        <v>7</v>
      </c>
    </row>
    <row r="63" spans="1:6" ht="15" customHeight="1" x14ac:dyDescent="0.25">
      <c r="A63" s="115" t="str">
        <f>A32</f>
        <v>Vanquish</v>
      </c>
      <c r="B63" s="116">
        <f>B32</f>
        <v>243</v>
      </c>
      <c r="C63" s="117">
        <f>D63</f>
        <v>45230</v>
      </c>
      <c r="D63" s="118">
        <f>D32</f>
        <v>45230</v>
      </c>
      <c r="E63" s="117">
        <f>F63</f>
        <v>45233</v>
      </c>
      <c r="F63" s="118">
        <f>D63+3</f>
        <v>45233</v>
      </c>
    </row>
    <row r="64" spans="1:6" ht="15" customHeight="1" x14ac:dyDescent="0.25">
      <c r="A64" s="63" t="str">
        <f>A34</f>
        <v>Vanquish</v>
      </c>
      <c r="B64" s="64">
        <f>B34</f>
        <v>244</v>
      </c>
      <c r="C64" s="65">
        <f t="shared" ref="C64:C67" si="12">D64</f>
        <v>45237</v>
      </c>
      <c r="D64" s="66">
        <f>D34</f>
        <v>45237</v>
      </c>
      <c r="E64" s="65">
        <f t="shared" ref="E64:E67" si="13">F64</f>
        <v>45240</v>
      </c>
      <c r="F64" s="67">
        <f>D64+3</f>
        <v>45240</v>
      </c>
    </row>
    <row r="65" spans="1:7" ht="15" customHeight="1" x14ac:dyDescent="0.25">
      <c r="A65" s="119" t="str">
        <f>A36</f>
        <v>Vanquish</v>
      </c>
      <c r="B65" s="129">
        <f>B36</f>
        <v>245</v>
      </c>
      <c r="C65" s="121">
        <f t="shared" si="12"/>
        <v>45244</v>
      </c>
      <c r="D65" s="122">
        <f>D36</f>
        <v>45244</v>
      </c>
      <c r="E65" s="121">
        <f t="shared" si="13"/>
        <v>45247</v>
      </c>
      <c r="F65" s="123">
        <f>D65+3</f>
        <v>45247</v>
      </c>
    </row>
    <row r="66" spans="1:7" ht="15" customHeight="1" x14ac:dyDescent="0.25">
      <c r="A66" s="63" t="str">
        <f>A38</f>
        <v>Vanquish</v>
      </c>
      <c r="B66" s="130">
        <f>B38</f>
        <v>246</v>
      </c>
      <c r="C66" s="65">
        <f t="shared" si="12"/>
        <v>45251</v>
      </c>
      <c r="D66" s="66">
        <f>D38</f>
        <v>45251</v>
      </c>
      <c r="E66" s="65">
        <f t="shared" si="13"/>
        <v>45254</v>
      </c>
      <c r="F66" s="67">
        <f>D66+3</f>
        <v>45254</v>
      </c>
    </row>
    <row r="67" spans="1:7" ht="15" customHeight="1" x14ac:dyDescent="0.25">
      <c r="A67" s="70" t="str">
        <f>A40</f>
        <v>Vanquish</v>
      </c>
      <c r="B67" s="116">
        <f>B40</f>
        <v>247</v>
      </c>
      <c r="C67" s="72">
        <f t="shared" si="12"/>
        <v>45258</v>
      </c>
      <c r="D67" s="80">
        <f>D40</f>
        <v>45258</v>
      </c>
      <c r="E67" s="72">
        <f t="shared" si="13"/>
        <v>45261</v>
      </c>
      <c r="F67" s="73">
        <f>D67+3</f>
        <v>45261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31" t="s">
        <v>14</v>
      </c>
      <c r="B69" s="131"/>
      <c r="C69" s="131"/>
      <c r="D69" s="131"/>
      <c r="E69" s="131"/>
      <c r="F69" s="26"/>
    </row>
    <row r="70" spans="1:7" ht="12.75" customHeight="1" x14ac:dyDescent="0.25">
      <c r="A70" s="12" t="s">
        <v>36</v>
      </c>
      <c r="B70" s="20"/>
      <c r="C70" s="13"/>
      <c r="D70" s="21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70C37-E956-47B2-86B1-2F188CCA46EC}">
  <sheetPr>
    <tabColor rgb="FFFFFF00"/>
  </sheetPr>
  <dimension ref="A1:K70"/>
  <sheetViews>
    <sheetView zoomScaleNormal="100" workbookViewId="0">
      <selection sqref="A1:F1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65">
        <v>45200</v>
      </c>
      <c r="B1" s="165"/>
      <c r="C1" s="165"/>
      <c r="D1" s="165"/>
      <c r="E1" s="165"/>
      <c r="F1" s="165"/>
    </row>
    <row r="2" spans="1:11" ht="15" customHeight="1" x14ac:dyDescent="0.25">
      <c r="C2" s="33" t="s">
        <v>19</v>
      </c>
      <c r="D2" s="34">
        <f ca="1">NOW()</f>
        <v>45278.671788657404</v>
      </c>
      <c r="E2" s="22"/>
      <c r="F2" s="22"/>
    </row>
    <row r="3" spans="1:11" ht="90" customHeight="1" x14ac:dyDescent="0.25">
      <c r="A3" s="32"/>
      <c r="B3" s="32"/>
      <c r="C3" s="32"/>
      <c r="D3" s="16" t="s">
        <v>28</v>
      </c>
      <c r="F3" s="16" t="s">
        <v>29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66"/>
      <c r="B5" s="166"/>
      <c r="C5" s="166"/>
      <c r="D5" s="16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33"/>
    </row>
    <row r="7" spans="1:11" ht="18.75" customHeight="1" x14ac:dyDescent="0.25">
      <c r="A7" s="135" t="s">
        <v>0</v>
      </c>
      <c r="B7" s="136"/>
      <c r="C7" s="137" t="s">
        <v>1</v>
      </c>
      <c r="D7" s="138"/>
      <c r="E7" s="11"/>
      <c r="F7" s="134"/>
    </row>
    <row r="8" spans="1:11" ht="15" customHeight="1" x14ac:dyDescent="0.25">
      <c r="A8" s="159" t="s">
        <v>2</v>
      </c>
      <c r="B8" s="159" t="s">
        <v>3</v>
      </c>
      <c r="C8" s="161" t="s">
        <v>4</v>
      </c>
      <c r="D8" s="162"/>
      <c r="E8" s="163" t="s">
        <v>5</v>
      </c>
      <c r="F8" s="164"/>
    </row>
    <row r="9" spans="1:11" ht="15" customHeight="1" thickBot="1" x14ac:dyDescent="0.3">
      <c r="A9" s="160"/>
      <c r="B9" s="160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9" t="s">
        <v>21</v>
      </c>
      <c r="B10" s="47">
        <v>622</v>
      </c>
      <c r="C10" s="48">
        <f t="shared" ref="C10:C19" si="0">D10</f>
        <v>45201</v>
      </c>
      <c r="D10" s="41">
        <v>45201</v>
      </c>
      <c r="E10" s="58">
        <f>F10</f>
        <v>45203</v>
      </c>
      <c r="F10" s="40">
        <f>D10+2</f>
        <v>45203</v>
      </c>
      <c r="I10" s="27"/>
      <c r="J10" s="28"/>
      <c r="K10" s="29"/>
    </row>
    <row r="11" spans="1:11" ht="15" customHeight="1" x14ac:dyDescent="0.25">
      <c r="A11" s="50" t="s">
        <v>27</v>
      </c>
      <c r="B11" s="95">
        <v>43</v>
      </c>
      <c r="C11" s="61">
        <f t="shared" si="0"/>
        <v>45204</v>
      </c>
      <c r="D11" s="51">
        <f>D10+3</f>
        <v>45204</v>
      </c>
      <c r="E11" s="57">
        <f t="shared" ref="E11:E19" si="1">F11</f>
        <v>45206</v>
      </c>
      <c r="F11" s="52">
        <f t="shared" ref="F11:F19" si="2">D11+2</f>
        <v>45206</v>
      </c>
      <c r="I11" s="27"/>
      <c r="J11" s="28"/>
      <c r="K11" s="29"/>
    </row>
    <row r="12" spans="1:11" ht="15" customHeight="1" x14ac:dyDescent="0.25">
      <c r="A12" s="39" t="s">
        <v>21</v>
      </c>
      <c r="B12" s="113">
        <v>623</v>
      </c>
      <c r="C12" s="112">
        <f t="shared" si="0"/>
        <v>45209</v>
      </c>
      <c r="D12" s="40">
        <f>D10+8</f>
        <v>45209</v>
      </c>
      <c r="E12" s="58">
        <f t="shared" si="1"/>
        <v>45211</v>
      </c>
      <c r="F12" s="40">
        <f t="shared" si="2"/>
        <v>45211</v>
      </c>
      <c r="I12" s="30"/>
      <c r="J12" s="28"/>
      <c r="K12" s="29"/>
    </row>
    <row r="13" spans="1:11" ht="15" customHeight="1" x14ac:dyDescent="0.25">
      <c r="A13" s="50" t="s">
        <v>27</v>
      </c>
      <c r="B13" s="95">
        <f>B11+1</f>
        <v>44</v>
      </c>
      <c r="C13" s="49">
        <f t="shared" si="0"/>
        <v>45211</v>
      </c>
      <c r="D13" s="52">
        <f t="shared" ref="D13:D19" si="3">D11+7</f>
        <v>45211</v>
      </c>
      <c r="E13" s="55">
        <f t="shared" si="1"/>
        <v>45213</v>
      </c>
      <c r="F13" s="52">
        <f t="shared" si="2"/>
        <v>45213</v>
      </c>
      <c r="I13" s="30"/>
      <c r="J13" s="28"/>
      <c r="K13" s="29"/>
    </row>
    <row r="14" spans="1:11" ht="12.75" customHeight="1" x14ac:dyDescent="0.25">
      <c r="A14" s="39" t="s">
        <v>21</v>
      </c>
      <c r="B14" s="113">
        <v>624</v>
      </c>
      <c r="C14" s="112">
        <f t="shared" si="0"/>
        <v>45215</v>
      </c>
      <c r="D14" s="40">
        <f>D12+6</f>
        <v>45215</v>
      </c>
      <c r="E14" s="58">
        <f t="shared" si="1"/>
        <v>45217</v>
      </c>
      <c r="F14" s="40">
        <f t="shared" si="2"/>
        <v>45217</v>
      </c>
      <c r="I14" s="30"/>
      <c r="J14" s="28"/>
      <c r="K14" s="29"/>
    </row>
    <row r="15" spans="1:11" ht="15" customHeight="1" x14ac:dyDescent="0.25">
      <c r="A15" s="50" t="s">
        <v>27</v>
      </c>
      <c r="B15" s="95">
        <f t="shared" ref="B15:B19" si="4">B13+1</f>
        <v>45</v>
      </c>
      <c r="C15" s="49">
        <f t="shared" si="0"/>
        <v>45218</v>
      </c>
      <c r="D15" s="52">
        <f t="shared" si="3"/>
        <v>45218</v>
      </c>
      <c r="E15" s="55">
        <f t="shared" si="1"/>
        <v>45220</v>
      </c>
      <c r="F15" s="52">
        <f t="shared" si="2"/>
        <v>45220</v>
      </c>
      <c r="I15" s="30"/>
      <c r="J15" s="28"/>
      <c r="K15" s="29"/>
    </row>
    <row r="16" spans="1:11" ht="15" customHeight="1" x14ac:dyDescent="0.25">
      <c r="A16" s="39" t="s">
        <v>21</v>
      </c>
      <c r="B16" s="114">
        <f>B14+1</f>
        <v>625</v>
      </c>
      <c r="C16" s="48">
        <f t="shared" si="0"/>
        <v>45222</v>
      </c>
      <c r="D16" s="40">
        <f t="shared" si="3"/>
        <v>45222</v>
      </c>
      <c r="E16" s="58">
        <f t="shared" si="1"/>
        <v>45224</v>
      </c>
      <c r="F16" s="40">
        <f t="shared" si="2"/>
        <v>45224</v>
      </c>
      <c r="I16" s="30"/>
      <c r="J16" s="28"/>
      <c r="K16" s="29"/>
    </row>
    <row r="17" spans="1:11" ht="15" customHeight="1" x14ac:dyDescent="0.25">
      <c r="A17" s="50" t="s">
        <v>27</v>
      </c>
      <c r="B17" s="95">
        <f t="shared" si="4"/>
        <v>46</v>
      </c>
      <c r="C17" s="49">
        <f t="shared" si="0"/>
        <v>45225</v>
      </c>
      <c r="D17" s="52">
        <f t="shared" si="3"/>
        <v>45225</v>
      </c>
      <c r="E17" s="57">
        <f t="shared" si="1"/>
        <v>45227</v>
      </c>
      <c r="F17" s="52">
        <f>D17+2</f>
        <v>45227</v>
      </c>
      <c r="I17" s="30"/>
      <c r="J17" s="28"/>
      <c r="K17" s="29"/>
    </row>
    <row r="18" spans="1:11" ht="15" customHeight="1" x14ac:dyDescent="0.25">
      <c r="A18" s="39" t="s">
        <v>21</v>
      </c>
      <c r="B18" s="114">
        <f>B16+1</f>
        <v>626</v>
      </c>
      <c r="C18" s="48">
        <f t="shared" si="0"/>
        <v>45229</v>
      </c>
      <c r="D18" s="40">
        <f t="shared" si="3"/>
        <v>45229</v>
      </c>
      <c r="E18" s="58">
        <f t="shared" si="1"/>
        <v>45231</v>
      </c>
      <c r="F18" s="40">
        <f t="shared" si="2"/>
        <v>45231</v>
      </c>
      <c r="I18" s="30"/>
      <c r="J18" s="28"/>
      <c r="K18" s="29"/>
    </row>
    <row r="19" spans="1:11" ht="15" customHeight="1" x14ac:dyDescent="0.25">
      <c r="A19" s="50" t="s">
        <v>27</v>
      </c>
      <c r="B19" s="95">
        <f t="shared" si="4"/>
        <v>47</v>
      </c>
      <c r="C19" s="49">
        <f t="shared" si="0"/>
        <v>45232</v>
      </c>
      <c r="D19" s="52">
        <f t="shared" si="3"/>
        <v>45232</v>
      </c>
      <c r="E19" s="55">
        <f t="shared" si="1"/>
        <v>45234</v>
      </c>
      <c r="F19" s="52">
        <f t="shared" si="2"/>
        <v>45234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3"/>
      <c r="B26" s="15"/>
      <c r="C26" s="16"/>
      <c r="D26" s="17"/>
      <c r="E26" s="16"/>
      <c r="F26" s="17"/>
    </row>
    <row r="27" spans="1:11" ht="7.5" customHeight="1" x14ac:dyDescent="0.25">
      <c r="A27" s="94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33"/>
    </row>
    <row r="29" spans="1:11" ht="18.75" customHeight="1" x14ac:dyDescent="0.25">
      <c r="A29" s="135" t="s">
        <v>0</v>
      </c>
      <c r="B29" s="136"/>
      <c r="C29" s="152" t="s">
        <v>8</v>
      </c>
      <c r="D29" s="153"/>
      <c r="E29" s="11"/>
      <c r="F29" s="134"/>
    </row>
    <row r="30" spans="1:11" ht="15" customHeight="1" x14ac:dyDescent="0.25">
      <c r="A30" s="154" t="s">
        <v>2</v>
      </c>
      <c r="B30" s="154" t="s">
        <v>3</v>
      </c>
      <c r="C30" s="156" t="s">
        <v>18</v>
      </c>
      <c r="D30" s="157"/>
      <c r="E30" s="158" t="s">
        <v>9</v>
      </c>
      <c r="F30" s="157"/>
    </row>
    <row r="31" spans="1:11" ht="15" customHeight="1" x14ac:dyDescent="0.25">
      <c r="A31" s="155"/>
      <c r="B31" s="155"/>
      <c r="C31" s="83" t="s">
        <v>6</v>
      </c>
      <c r="D31" s="93" t="s">
        <v>7</v>
      </c>
      <c r="E31" s="84" t="s">
        <v>6</v>
      </c>
      <c r="F31" s="84" t="s">
        <v>7</v>
      </c>
    </row>
    <row r="32" spans="1:11" ht="15" customHeight="1" x14ac:dyDescent="0.25">
      <c r="A32" s="101" t="s">
        <v>35</v>
      </c>
      <c r="B32" s="103">
        <v>674</v>
      </c>
      <c r="C32" s="86">
        <f t="shared" ref="C32:C41" si="5">D32</f>
        <v>45202</v>
      </c>
      <c r="D32" s="92">
        <f>D10+1</f>
        <v>45202</v>
      </c>
      <c r="E32" s="59">
        <f t="shared" ref="E32:E41" si="6">F32</f>
        <v>45206</v>
      </c>
      <c r="F32" s="91">
        <f>D32+4</f>
        <v>45206</v>
      </c>
    </row>
    <row r="33" spans="1:6" ht="15" customHeight="1" x14ac:dyDescent="0.25">
      <c r="A33" s="102" t="s">
        <v>23</v>
      </c>
      <c r="B33" s="111">
        <v>241</v>
      </c>
      <c r="C33" s="77">
        <f t="shared" si="5"/>
        <v>45205</v>
      </c>
      <c r="D33" s="78">
        <f>D32+3</f>
        <v>45205</v>
      </c>
      <c r="E33" s="79">
        <f t="shared" si="6"/>
        <v>45208</v>
      </c>
      <c r="F33" s="78">
        <f>D33+3</f>
        <v>45208</v>
      </c>
    </row>
    <row r="34" spans="1:6" ht="15" customHeight="1" x14ac:dyDescent="0.25">
      <c r="A34" s="101" t="s">
        <v>20</v>
      </c>
      <c r="B34" s="106">
        <v>536</v>
      </c>
      <c r="C34" s="86">
        <f t="shared" si="5"/>
        <v>45209</v>
      </c>
      <c r="D34" s="87">
        <f t="shared" ref="D34:D39" si="7">D32+7</f>
        <v>45209</v>
      </c>
      <c r="E34" s="59">
        <f t="shared" si="6"/>
        <v>45213</v>
      </c>
      <c r="F34" s="91">
        <f>D34+4</f>
        <v>45213</v>
      </c>
    </row>
    <row r="35" spans="1:6" ht="15" customHeight="1" x14ac:dyDescent="0.25">
      <c r="A35" s="102" t="s">
        <v>35</v>
      </c>
      <c r="B35" s="111">
        <v>675</v>
      </c>
      <c r="C35" s="77">
        <f t="shared" si="5"/>
        <v>45212</v>
      </c>
      <c r="D35" s="78">
        <f t="shared" si="7"/>
        <v>45212</v>
      </c>
      <c r="E35" s="79">
        <f t="shared" si="6"/>
        <v>45215</v>
      </c>
      <c r="F35" s="78">
        <f>D35+3</f>
        <v>45215</v>
      </c>
    </row>
    <row r="36" spans="1:6" ht="15" customHeight="1" x14ac:dyDescent="0.25">
      <c r="A36" s="101" t="s">
        <v>23</v>
      </c>
      <c r="B36" s="85">
        <v>242</v>
      </c>
      <c r="C36" s="86">
        <f t="shared" si="5"/>
        <v>45216</v>
      </c>
      <c r="D36" s="87">
        <f t="shared" si="7"/>
        <v>45216</v>
      </c>
      <c r="E36" s="59">
        <f t="shared" si="6"/>
        <v>45220</v>
      </c>
      <c r="F36" s="91">
        <f>D36+4</f>
        <v>45220</v>
      </c>
    </row>
    <row r="37" spans="1:6" ht="15" customHeight="1" x14ac:dyDescent="0.25">
      <c r="A37" s="102" t="s">
        <v>35</v>
      </c>
      <c r="B37" s="111">
        <f>B35+1</f>
        <v>676</v>
      </c>
      <c r="C37" s="77">
        <f t="shared" si="5"/>
        <v>45219</v>
      </c>
      <c r="D37" s="78">
        <f t="shared" si="7"/>
        <v>45219</v>
      </c>
      <c r="E37" s="79">
        <f t="shared" si="6"/>
        <v>45222</v>
      </c>
      <c r="F37" s="78">
        <f>D37+3</f>
        <v>45222</v>
      </c>
    </row>
    <row r="38" spans="1:6" ht="15" customHeight="1" x14ac:dyDescent="0.25">
      <c r="A38" s="101" t="s">
        <v>20</v>
      </c>
      <c r="B38" s="104">
        <v>537</v>
      </c>
      <c r="C38" s="81">
        <f t="shared" si="5"/>
        <v>45223</v>
      </c>
      <c r="D38" s="82">
        <f t="shared" si="7"/>
        <v>45223</v>
      </c>
      <c r="E38" s="59">
        <f t="shared" si="6"/>
        <v>45227</v>
      </c>
      <c r="F38" s="91">
        <f>D38+4</f>
        <v>45227</v>
      </c>
    </row>
    <row r="39" spans="1:6" ht="15" customHeight="1" x14ac:dyDescent="0.25">
      <c r="A39" s="102" t="s">
        <v>35</v>
      </c>
      <c r="B39" s="111">
        <f>B37+1</f>
        <v>677</v>
      </c>
      <c r="C39" s="77">
        <f t="shared" si="5"/>
        <v>45226</v>
      </c>
      <c r="D39" s="78">
        <f t="shared" si="7"/>
        <v>45226</v>
      </c>
      <c r="E39" s="79">
        <f t="shared" si="6"/>
        <v>45229</v>
      </c>
      <c r="F39" s="78">
        <f>D39+3</f>
        <v>45229</v>
      </c>
    </row>
    <row r="40" spans="1:6" ht="15" customHeight="1" x14ac:dyDescent="0.25">
      <c r="A40" s="101" t="s">
        <v>23</v>
      </c>
      <c r="B40" s="104">
        <v>243</v>
      </c>
      <c r="C40" s="81">
        <f t="shared" si="5"/>
        <v>45230</v>
      </c>
      <c r="D40" s="82">
        <f>D38+7</f>
        <v>45230</v>
      </c>
      <c r="E40" s="59">
        <f t="shared" si="6"/>
        <v>45234</v>
      </c>
      <c r="F40" s="91">
        <f>D40+4</f>
        <v>45234</v>
      </c>
    </row>
    <row r="41" spans="1:6" ht="15" customHeight="1" x14ac:dyDescent="0.25">
      <c r="A41" s="102" t="s">
        <v>35</v>
      </c>
      <c r="B41" s="111">
        <f>B39+1</f>
        <v>678</v>
      </c>
      <c r="C41" s="77">
        <f t="shared" si="5"/>
        <v>45233</v>
      </c>
      <c r="D41" s="78">
        <f>D39+7</f>
        <v>45233</v>
      </c>
      <c r="E41" s="79">
        <f t="shared" si="6"/>
        <v>45236</v>
      </c>
      <c r="F41" s="78">
        <f>D41+3</f>
        <v>45236</v>
      </c>
    </row>
    <row r="42" spans="1:6" ht="15" customHeight="1" x14ac:dyDescent="0.25">
      <c r="A42" s="132" t="s">
        <v>15</v>
      </c>
      <c r="B42" s="132"/>
      <c r="C42" s="132"/>
      <c r="D42" s="132"/>
      <c r="E42" s="132"/>
      <c r="F42" s="2"/>
    </row>
    <row r="43" spans="1:6" ht="15" customHeight="1" x14ac:dyDescent="0.25">
      <c r="A43" s="131" t="s">
        <v>14</v>
      </c>
      <c r="B43" s="131"/>
      <c r="C43" s="131"/>
      <c r="D43" s="131"/>
      <c r="E43" s="131"/>
      <c r="F43" s="2"/>
    </row>
    <row r="44" spans="1:6" x14ac:dyDescent="0.25">
      <c r="A44" s="43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33"/>
    </row>
    <row r="47" spans="1:6" ht="18.75" customHeight="1" x14ac:dyDescent="0.25">
      <c r="A47" s="135" t="s">
        <v>0</v>
      </c>
      <c r="B47" s="136"/>
      <c r="C47" s="137" t="s">
        <v>10</v>
      </c>
      <c r="D47" s="138"/>
      <c r="E47" s="11"/>
      <c r="F47" s="134"/>
    </row>
    <row r="48" spans="1:6" ht="15" customHeight="1" x14ac:dyDescent="0.25">
      <c r="A48" s="145" t="s">
        <v>2</v>
      </c>
      <c r="B48" s="145" t="s">
        <v>3</v>
      </c>
      <c r="C48" s="148" t="s">
        <v>4</v>
      </c>
      <c r="D48" s="149"/>
      <c r="E48" s="150" t="s">
        <v>11</v>
      </c>
      <c r="F48" s="151"/>
    </row>
    <row r="49" spans="1:6" ht="15" customHeight="1" thickBot="1" x14ac:dyDescent="0.3">
      <c r="A49" s="146"/>
      <c r="B49" s="147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97" t="str">
        <f>A33</f>
        <v>Vanquish</v>
      </c>
      <c r="B50" s="108">
        <f>B33</f>
        <v>241</v>
      </c>
      <c r="C50" s="53">
        <f t="shared" ref="C50:C55" si="8">D50</f>
        <v>45205</v>
      </c>
      <c r="D50" s="36">
        <f>D33</f>
        <v>45205</v>
      </c>
      <c r="E50" s="56">
        <f t="shared" ref="E50:E55" si="9">F50</f>
        <v>45209</v>
      </c>
      <c r="F50" s="37">
        <f>D50+4</f>
        <v>45209</v>
      </c>
    </row>
    <row r="51" spans="1:6" ht="15" customHeight="1" x14ac:dyDescent="0.25">
      <c r="A51" s="98" t="str">
        <f>A35</f>
        <v>Caribe Mariner</v>
      </c>
      <c r="B51" s="109">
        <f>B35</f>
        <v>675</v>
      </c>
      <c r="C51" s="54">
        <f t="shared" si="8"/>
        <v>45212</v>
      </c>
      <c r="D51" s="44">
        <f>D35</f>
        <v>45212</v>
      </c>
      <c r="E51" s="54">
        <f t="shared" si="9"/>
        <v>45216</v>
      </c>
      <c r="F51" s="44">
        <f>D51+4</f>
        <v>45216</v>
      </c>
    </row>
    <row r="52" spans="1:6" ht="15" customHeight="1" x14ac:dyDescent="0.25">
      <c r="A52" s="99" t="str">
        <f>A37</f>
        <v>Caribe Mariner</v>
      </c>
      <c r="B52" s="110">
        <f>B37</f>
        <v>676</v>
      </c>
      <c r="C52" s="53">
        <f t="shared" si="8"/>
        <v>45219</v>
      </c>
      <c r="D52" s="46">
        <f>D37</f>
        <v>45219</v>
      </c>
      <c r="E52" s="56">
        <f t="shared" si="9"/>
        <v>45223</v>
      </c>
      <c r="F52" s="37">
        <f t="shared" ref="F52:F54" si="10">D52+4</f>
        <v>45223</v>
      </c>
    </row>
    <row r="53" spans="1:6" ht="15" customHeight="1" x14ac:dyDescent="0.25">
      <c r="A53" s="98" t="str">
        <f>A39</f>
        <v>Caribe Mariner</v>
      </c>
      <c r="B53" s="109">
        <f>B39</f>
        <v>677</v>
      </c>
      <c r="C53" s="54">
        <f t="shared" si="8"/>
        <v>45226</v>
      </c>
      <c r="D53" s="44">
        <f>D39</f>
        <v>45226</v>
      </c>
      <c r="E53" s="54">
        <f t="shared" si="9"/>
        <v>45230</v>
      </c>
      <c r="F53" s="44">
        <f t="shared" si="10"/>
        <v>45230</v>
      </c>
    </row>
    <row r="54" spans="1:6" ht="12.75" customHeight="1" x14ac:dyDescent="0.25">
      <c r="A54" s="100" t="str">
        <f>A41</f>
        <v>Caribe Mariner</v>
      </c>
      <c r="B54" s="110">
        <f>B41</f>
        <v>678</v>
      </c>
      <c r="C54" s="53">
        <f t="shared" si="8"/>
        <v>45233</v>
      </c>
      <c r="D54" s="74">
        <f>D41</f>
        <v>45233</v>
      </c>
      <c r="E54" s="56">
        <f t="shared" si="9"/>
        <v>45237</v>
      </c>
      <c r="F54" s="37">
        <f t="shared" si="10"/>
        <v>45237</v>
      </c>
    </row>
    <row r="55" spans="1:6" ht="15" customHeight="1" x14ac:dyDescent="0.25">
      <c r="A55" s="98" t="str">
        <f>A54</f>
        <v>Caribe Mariner</v>
      </c>
      <c r="B55" s="109">
        <f>B54+1</f>
        <v>679</v>
      </c>
      <c r="C55" s="54">
        <f t="shared" si="8"/>
        <v>45240</v>
      </c>
      <c r="D55" s="44">
        <f>D54+7</f>
        <v>45240</v>
      </c>
      <c r="E55" s="54">
        <f t="shared" si="9"/>
        <v>45244</v>
      </c>
      <c r="F55" s="44">
        <f>D55+4</f>
        <v>45244</v>
      </c>
    </row>
    <row r="56" spans="1:6" ht="12.75" customHeight="1" x14ac:dyDescent="0.25">
      <c r="A56" s="132" t="s">
        <v>16</v>
      </c>
      <c r="B56" s="132"/>
      <c r="C56" s="132"/>
      <c r="D56" s="132"/>
      <c r="E56" s="132"/>
      <c r="F56" s="2"/>
    </row>
    <row r="57" spans="1:6" ht="12.75" customHeight="1" x14ac:dyDescent="0.25">
      <c r="A57" s="131" t="s">
        <v>14</v>
      </c>
      <c r="B57" s="131"/>
      <c r="C57" s="131"/>
      <c r="D57" s="131"/>
      <c r="E57" s="131"/>
      <c r="F57" s="2"/>
    </row>
    <row r="58" spans="1:6" ht="17.25" customHeight="1" x14ac:dyDescent="0.25">
      <c r="A58" s="43"/>
      <c r="B58" s="94"/>
      <c r="C58" s="94"/>
      <c r="D58" s="94"/>
      <c r="E58" s="94"/>
      <c r="F58" s="2"/>
    </row>
    <row r="59" spans="1:6" ht="26.25" customHeight="1" x14ac:dyDescent="0.25">
      <c r="A59" s="7"/>
      <c r="B59" s="8"/>
      <c r="C59" s="9"/>
      <c r="D59" s="10"/>
      <c r="E59" s="9"/>
      <c r="F59" s="133"/>
    </row>
    <row r="60" spans="1:6" ht="18.75" customHeight="1" x14ac:dyDescent="0.25">
      <c r="A60" s="135" t="s">
        <v>0</v>
      </c>
      <c r="B60" s="136"/>
      <c r="C60" s="137" t="s">
        <v>12</v>
      </c>
      <c r="D60" s="138"/>
      <c r="E60" s="11"/>
      <c r="F60" s="134"/>
    </row>
    <row r="61" spans="1:6" ht="15" customHeight="1" x14ac:dyDescent="0.25">
      <c r="A61" s="139" t="s">
        <v>2</v>
      </c>
      <c r="B61" s="139" t="s">
        <v>3</v>
      </c>
      <c r="C61" s="141" t="s">
        <v>4</v>
      </c>
      <c r="D61" s="142"/>
      <c r="E61" s="143" t="s">
        <v>13</v>
      </c>
      <c r="F61" s="144"/>
    </row>
    <row r="62" spans="1:6" ht="15" customHeight="1" x14ac:dyDescent="0.25">
      <c r="A62" s="140"/>
      <c r="B62" s="140"/>
      <c r="C62" s="62" t="s">
        <v>6</v>
      </c>
      <c r="D62" s="62" t="s">
        <v>7</v>
      </c>
      <c r="E62" s="62" t="s">
        <v>6</v>
      </c>
      <c r="F62" s="62" t="s">
        <v>7</v>
      </c>
    </row>
    <row r="63" spans="1:6" ht="15" customHeight="1" thickBot="1" x14ac:dyDescent="0.3">
      <c r="A63" s="115" t="str">
        <f>A32</f>
        <v>Caribe Mariner</v>
      </c>
      <c r="B63" s="116">
        <f>B32</f>
        <v>674</v>
      </c>
      <c r="C63" s="117">
        <f>D63</f>
        <v>45202</v>
      </c>
      <c r="D63" s="118">
        <f>D32</f>
        <v>45202</v>
      </c>
      <c r="E63" s="117">
        <f>F63</f>
        <v>45205</v>
      </c>
      <c r="F63" s="118">
        <f>D63+3</f>
        <v>45205</v>
      </c>
    </row>
    <row r="64" spans="1:6" ht="15" customHeight="1" thickTop="1" thickBot="1" x14ac:dyDescent="0.3">
      <c r="A64" s="124" t="str">
        <f>A34</f>
        <v>Jan Caribe</v>
      </c>
      <c r="B64" s="125">
        <f>B34</f>
        <v>536</v>
      </c>
      <c r="C64" s="126">
        <f t="shared" ref="C64:C67" si="11">D64</f>
        <v>45209</v>
      </c>
      <c r="D64" s="127">
        <f>D34</f>
        <v>45209</v>
      </c>
      <c r="E64" s="126">
        <f t="shared" ref="E64:E67" si="12">F64</f>
        <v>45214</v>
      </c>
      <c r="F64" s="128">
        <f>D64+5</f>
        <v>45214</v>
      </c>
    </row>
    <row r="65" spans="1:7" ht="15" customHeight="1" thickTop="1" x14ac:dyDescent="0.25">
      <c r="A65" s="119" t="str">
        <f>A36</f>
        <v>Vanquish</v>
      </c>
      <c r="B65" s="120">
        <f>B36</f>
        <v>242</v>
      </c>
      <c r="C65" s="121">
        <f t="shared" si="11"/>
        <v>45216</v>
      </c>
      <c r="D65" s="122">
        <f>D36</f>
        <v>45216</v>
      </c>
      <c r="E65" s="121">
        <f t="shared" si="12"/>
        <v>45219</v>
      </c>
      <c r="F65" s="123">
        <f>D65+3</f>
        <v>45219</v>
      </c>
    </row>
    <row r="66" spans="1:7" ht="15" customHeight="1" x14ac:dyDescent="0.25">
      <c r="A66" s="63" t="str">
        <f>A38</f>
        <v>Jan Caribe</v>
      </c>
      <c r="B66" s="105">
        <f>B38</f>
        <v>537</v>
      </c>
      <c r="C66" s="65">
        <f t="shared" si="11"/>
        <v>45223</v>
      </c>
      <c r="D66" s="66">
        <f>D38</f>
        <v>45223</v>
      </c>
      <c r="E66" s="65">
        <f t="shared" si="12"/>
        <v>45226</v>
      </c>
      <c r="F66" s="67">
        <f>D66+3</f>
        <v>45226</v>
      </c>
    </row>
    <row r="67" spans="1:7" ht="15" customHeight="1" x14ac:dyDescent="0.25">
      <c r="A67" s="70" t="str">
        <f>A40</f>
        <v>Vanquish</v>
      </c>
      <c r="B67" s="71">
        <f>B40</f>
        <v>243</v>
      </c>
      <c r="C67" s="72">
        <f t="shared" si="11"/>
        <v>45230</v>
      </c>
      <c r="D67" s="80">
        <f>D40</f>
        <v>45230</v>
      </c>
      <c r="E67" s="72">
        <f t="shared" si="12"/>
        <v>45233</v>
      </c>
      <c r="F67" s="73">
        <f>D67+3</f>
        <v>45233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31" t="s">
        <v>14</v>
      </c>
      <c r="B69" s="131"/>
      <c r="C69" s="131"/>
      <c r="D69" s="131"/>
      <c r="E69" s="131"/>
      <c r="F69" s="26"/>
    </row>
    <row r="70" spans="1:7" ht="12.75" customHeight="1" x14ac:dyDescent="0.25">
      <c r="A70" s="12" t="s">
        <v>36</v>
      </c>
      <c r="B70" s="20"/>
      <c r="C70" s="13"/>
      <c r="D70" s="21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0CA59-BB35-4EFF-A1D1-B3E0C20F4096}">
  <sheetPr>
    <tabColor rgb="FFFFFF00"/>
  </sheetPr>
  <dimension ref="A1:K70"/>
  <sheetViews>
    <sheetView zoomScaleNormal="100" workbookViewId="0">
      <selection activeCell="C41" sqref="C41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65">
        <v>45170</v>
      </c>
      <c r="B1" s="165"/>
      <c r="C1" s="165"/>
      <c r="D1" s="165"/>
      <c r="E1" s="165"/>
      <c r="F1" s="165"/>
    </row>
    <row r="2" spans="1:11" ht="15" customHeight="1" x14ac:dyDescent="0.25">
      <c r="C2" s="33" t="s">
        <v>19</v>
      </c>
      <c r="D2" s="34">
        <f ca="1">NOW()</f>
        <v>45278.671788657404</v>
      </c>
      <c r="E2" s="22"/>
      <c r="F2" s="22"/>
    </row>
    <row r="3" spans="1:11" ht="90" customHeight="1" x14ac:dyDescent="0.25">
      <c r="A3" s="32"/>
      <c r="B3" s="32"/>
      <c r="C3" s="32"/>
      <c r="D3" s="16" t="s">
        <v>28</v>
      </c>
      <c r="F3" s="16" t="s">
        <v>29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66"/>
      <c r="B5" s="166"/>
      <c r="C5" s="166"/>
      <c r="D5" s="16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33"/>
    </row>
    <row r="7" spans="1:11" ht="18.75" customHeight="1" x14ac:dyDescent="0.25">
      <c r="A7" s="135" t="s">
        <v>0</v>
      </c>
      <c r="B7" s="136"/>
      <c r="C7" s="137" t="s">
        <v>1</v>
      </c>
      <c r="D7" s="138"/>
      <c r="E7" s="11"/>
      <c r="F7" s="134"/>
    </row>
    <row r="8" spans="1:11" ht="15" customHeight="1" x14ac:dyDescent="0.25">
      <c r="A8" s="159" t="s">
        <v>2</v>
      </c>
      <c r="B8" s="159" t="s">
        <v>3</v>
      </c>
      <c r="C8" s="161" t="s">
        <v>4</v>
      </c>
      <c r="D8" s="162"/>
      <c r="E8" s="163" t="s">
        <v>5</v>
      </c>
      <c r="F8" s="164"/>
    </row>
    <row r="9" spans="1:11" ht="15" customHeight="1" thickBot="1" x14ac:dyDescent="0.3">
      <c r="A9" s="160"/>
      <c r="B9" s="160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9" t="s">
        <v>22</v>
      </c>
      <c r="B10" s="47">
        <v>724</v>
      </c>
      <c r="C10" s="48">
        <f t="shared" ref="C10:C19" si="0">D10</f>
        <v>45166</v>
      </c>
      <c r="D10" s="41">
        <v>45166</v>
      </c>
      <c r="E10" s="58">
        <f>F10</f>
        <v>45168</v>
      </c>
      <c r="F10" s="40">
        <f>D10+2</f>
        <v>45168</v>
      </c>
      <c r="I10" s="27"/>
      <c r="J10" s="28"/>
      <c r="K10" s="29"/>
    </row>
    <row r="11" spans="1:11" ht="15" customHeight="1" x14ac:dyDescent="0.25">
      <c r="A11" s="50" t="s">
        <v>27</v>
      </c>
      <c r="B11" s="95">
        <v>38</v>
      </c>
      <c r="C11" s="61">
        <f t="shared" si="0"/>
        <v>45169</v>
      </c>
      <c r="D11" s="51">
        <f>D10+3</f>
        <v>45169</v>
      </c>
      <c r="E11" s="57">
        <f t="shared" ref="E11:E19" si="1">F11</f>
        <v>45171</v>
      </c>
      <c r="F11" s="52">
        <f t="shared" ref="F11:F19" si="2">D11+2</f>
        <v>45171</v>
      </c>
      <c r="I11" s="27"/>
      <c r="J11" s="28"/>
      <c r="K11" s="29"/>
    </row>
    <row r="12" spans="1:11" ht="15" customHeight="1" x14ac:dyDescent="0.25">
      <c r="A12" s="39" t="s">
        <v>22</v>
      </c>
      <c r="B12" s="113">
        <v>725</v>
      </c>
      <c r="C12" s="112">
        <f t="shared" si="0"/>
        <v>45174</v>
      </c>
      <c r="D12" s="40">
        <f>D10+8</f>
        <v>45174</v>
      </c>
      <c r="E12" s="58">
        <f t="shared" si="1"/>
        <v>45176</v>
      </c>
      <c r="F12" s="40">
        <f t="shared" si="2"/>
        <v>45176</v>
      </c>
      <c r="I12" s="30"/>
      <c r="J12" s="28"/>
      <c r="K12" s="29"/>
    </row>
    <row r="13" spans="1:11" ht="15" customHeight="1" x14ac:dyDescent="0.25">
      <c r="A13" s="50" t="s">
        <v>27</v>
      </c>
      <c r="B13" s="95">
        <f>B11+1</f>
        <v>39</v>
      </c>
      <c r="C13" s="49">
        <f t="shared" si="0"/>
        <v>45176</v>
      </c>
      <c r="D13" s="52">
        <f t="shared" ref="D13:D19" si="3">D11+7</f>
        <v>45176</v>
      </c>
      <c r="E13" s="55">
        <f t="shared" si="1"/>
        <v>45178</v>
      </c>
      <c r="F13" s="52">
        <f t="shared" si="2"/>
        <v>45178</v>
      </c>
      <c r="I13" s="30"/>
      <c r="J13" s="28"/>
      <c r="K13" s="29"/>
    </row>
    <row r="14" spans="1:11" ht="12.75" customHeight="1" x14ac:dyDescent="0.25">
      <c r="A14" s="39" t="s">
        <v>21</v>
      </c>
      <c r="B14" s="113">
        <v>619</v>
      </c>
      <c r="C14" s="112">
        <f t="shared" si="0"/>
        <v>45180</v>
      </c>
      <c r="D14" s="40">
        <f>D12+6</f>
        <v>45180</v>
      </c>
      <c r="E14" s="58">
        <f t="shared" si="1"/>
        <v>45182</v>
      </c>
      <c r="F14" s="40">
        <f t="shared" si="2"/>
        <v>45182</v>
      </c>
      <c r="I14" s="30"/>
      <c r="J14" s="28"/>
      <c r="K14" s="29"/>
    </row>
    <row r="15" spans="1:11" ht="15" customHeight="1" x14ac:dyDescent="0.25">
      <c r="A15" s="50" t="s">
        <v>27</v>
      </c>
      <c r="B15" s="95">
        <f t="shared" ref="B15:B19" si="4">B13+1</f>
        <v>40</v>
      </c>
      <c r="C15" s="49">
        <f t="shared" si="0"/>
        <v>45183</v>
      </c>
      <c r="D15" s="52">
        <f t="shared" si="3"/>
        <v>45183</v>
      </c>
      <c r="E15" s="55">
        <f t="shared" si="1"/>
        <v>45185</v>
      </c>
      <c r="F15" s="52">
        <f t="shared" si="2"/>
        <v>45185</v>
      </c>
      <c r="I15" s="30"/>
      <c r="J15" s="28"/>
      <c r="K15" s="29"/>
    </row>
    <row r="16" spans="1:11" ht="15" customHeight="1" x14ac:dyDescent="0.25">
      <c r="A16" s="39" t="s">
        <v>21</v>
      </c>
      <c r="B16" s="114">
        <f>B14+1</f>
        <v>620</v>
      </c>
      <c r="C16" s="48">
        <f t="shared" si="0"/>
        <v>45187</v>
      </c>
      <c r="D16" s="40">
        <f t="shared" si="3"/>
        <v>45187</v>
      </c>
      <c r="E16" s="58">
        <f t="shared" si="1"/>
        <v>45189</v>
      </c>
      <c r="F16" s="40">
        <f t="shared" si="2"/>
        <v>45189</v>
      </c>
      <c r="I16" s="30"/>
      <c r="J16" s="28"/>
      <c r="K16" s="29"/>
    </row>
    <row r="17" spans="1:11" ht="15" customHeight="1" x14ac:dyDescent="0.25">
      <c r="A17" s="50" t="s">
        <v>27</v>
      </c>
      <c r="B17" s="95">
        <f t="shared" si="4"/>
        <v>41</v>
      </c>
      <c r="C17" s="49">
        <f t="shared" si="0"/>
        <v>45190</v>
      </c>
      <c r="D17" s="52">
        <f t="shared" si="3"/>
        <v>45190</v>
      </c>
      <c r="E17" s="57">
        <f t="shared" si="1"/>
        <v>45192</v>
      </c>
      <c r="F17" s="52">
        <f>D17+2</f>
        <v>45192</v>
      </c>
      <c r="I17" s="30"/>
      <c r="J17" s="28"/>
      <c r="K17" s="29"/>
    </row>
    <row r="18" spans="1:11" ht="15" customHeight="1" x14ac:dyDescent="0.25">
      <c r="A18" s="39" t="s">
        <v>21</v>
      </c>
      <c r="B18" s="114">
        <f>B16+1</f>
        <v>621</v>
      </c>
      <c r="C18" s="48">
        <f t="shared" si="0"/>
        <v>45194</v>
      </c>
      <c r="D18" s="40">
        <f t="shared" si="3"/>
        <v>45194</v>
      </c>
      <c r="E18" s="58">
        <f t="shared" si="1"/>
        <v>45196</v>
      </c>
      <c r="F18" s="40">
        <f t="shared" si="2"/>
        <v>45196</v>
      </c>
      <c r="I18" s="30"/>
      <c r="J18" s="28"/>
      <c r="K18" s="29"/>
    </row>
    <row r="19" spans="1:11" ht="15" customHeight="1" x14ac:dyDescent="0.25">
      <c r="A19" s="50" t="s">
        <v>27</v>
      </c>
      <c r="B19" s="95">
        <f t="shared" si="4"/>
        <v>42</v>
      </c>
      <c r="C19" s="49">
        <f t="shared" si="0"/>
        <v>45197</v>
      </c>
      <c r="D19" s="52">
        <f t="shared" si="3"/>
        <v>45197</v>
      </c>
      <c r="E19" s="55">
        <f t="shared" si="1"/>
        <v>45199</v>
      </c>
      <c r="F19" s="52">
        <f t="shared" si="2"/>
        <v>45199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3"/>
      <c r="B26" s="15"/>
      <c r="C26" s="16"/>
      <c r="D26" s="17"/>
      <c r="E26" s="16"/>
      <c r="F26" s="17"/>
    </row>
    <row r="27" spans="1:11" ht="7.5" customHeight="1" x14ac:dyDescent="0.25">
      <c r="A27" s="94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33"/>
    </row>
    <row r="29" spans="1:11" ht="18.75" customHeight="1" x14ac:dyDescent="0.25">
      <c r="A29" s="135" t="s">
        <v>0</v>
      </c>
      <c r="B29" s="136"/>
      <c r="C29" s="152" t="s">
        <v>8</v>
      </c>
      <c r="D29" s="153"/>
      <c r="E29" s="11"/>
      <c r="F29" s="134"/>
    </row>
    <row r="30" spans="1:11" ht="15" customHeight="1" x14ac:dyDescent="0.25">
      <c r="A30" s="154" t="s">
        <v>2</v>
      </c>
      <c r="B30" s="154" t="s">
        <v>3</v>
      </c>
      <c r="C30" s="156" t="s">
        <v>18</v>
      </c>
      <c r="D30" s="157"/>
      <c r="E30" s="158" t="s">
        <v>9</v>
      </c>
      <c r="F30" s="157"/>
    </row>
    <row r="31" spans="1:11" ht="15" customHeight="1" x14ac:dyDescent="0.25">
      <c r="A31" s="155"/>
      <c r="B31" s="155"/>
      <c r="C31" s="83" t="s">
        <v>6</v>
      </c>
      <c r="D31" s="93" t="s">
        <v>7</v>
      </c>
      <c r="E31" s="84" t="s">
        <v>6</v>
      </c>
      <c r="F31" s="84" t="s">
        <v>7</v>
      </c>
    </row>
    <row r="32" spans="1:11" ht="15" customHeight="1" x14ac:dyDescent="0.25">
      <c r="A32" s="101" t="s">
        <v>20</v>
      </c>
      <c r="B32" s="103">
        <v>533</v>
      </c>
      <c r="C32" s="86">
        <f t="shared" ref="C32:C41" si="5">D32</f>
        <v>45167</v>
      </c>
      <c r="D32" s="92">
        <f>D10+1</f>
        <v>45167</v>
      </c>
      <c r="E32" s="59">
        <f t="shared" ref="E32:E41" si="6">F32</f>
        <v>45171</v>
      </c>
      <c r="F32" s="91">
        <f>D32+4</f>
        <v>45171</v>
      </c>
    </row>
    <row r="33" spans="1:6" ht="15" customHeight="1" x14ac:dyDescent="0.25">
      <c r="A33" s="102" t="s">
        <v>23</v>
      </c>
      <c r="B33" s="111">
        <v>237</v>
      </c>
      <c r="C33" s="77">
        <f t="shared" si="5"/>
        <v>45170</v>
      </c>
      <c r="D33" s="78">
        <f>D32+3</f>
        <v>45170</v>
      </c>
      <c r="E33" s="79">
        <f t="shared" si="6"/>
        <v>45173</v>
      </c>
      <c r="F33" s="78">
        <f>D33+3</f>
        <v>45173</v>
      </c>
    </row>
    <row r="34" spans="1:6" ht="15" customHeight="1" x14ac:dyDescent="0.25">
      <c r="A34" s="101" t="s">
        <v>20</v>
      </c>
      <c r="B34" s="106">
        <v>534</v>
      </c>
      <c r="C34" s="86">
        <f t="shared" si="5"/>
        <v>45174</v>
      </c>
      <c r="D34" s="87">
        <f t="shared" ref="D34:D39" si="7">D32+7</f>
        <v>45174</v>
      </c>
      <c r="E34" s="59">
        <f t="shared" si="6"/>
        <v>45178</v>
      </c>
      <c r="F34" s="91">
        <f>D34+4</f>
        <v>45178</v>
      </c>
    </row>
    <row r="35" spans="1:6" ht="15" customHeight="1" x14ac:dyDescent="0.25">
      <c r="A35" s="102" t="s">
        <v>23</v>
      </c>
      <c r="B35" s="111">
        <f>B33+1</f>
        <v>238</v>
      </c>
      <c r="C35" s="77">
        <f t="shared" si="5"/>
        <v>45177</v>
      </c>
      <c r="D35" s="78">
        <f t="shared" si="7"/>
        <v>45177</v>
      </c>
      <c r="E35" s="79">
        <f t="shared" si="6"/>
        <v>45180</v>
      </c>
      <c r="F35" s="78">
        <f>D35+3</f>
        <v>45180</v>
      </c>
    </row>
    <row r="36" spans="1:6" ht="15" customHeight="1" x14ac:dyDescent="0.25">
      <c r="A36" s="101" t="s">
        <v>22</v>
      </c>
      <c r="B36" s="85">
        <v>726</v>
      </c>
      <c r="C36" s="86">
        <f t="shared" si="5"/>
        <v>45181</v>
      </c>
      <c r="D36" s="87">
        <f t="shared" si="7"/>
        <v>45181</v>
      </c>
      <c r="E36" s="59">
        <f t="shared" si="6"/>
        <v>45185</v>
      </c>
      <c r="F36" s="91">
        <f>D36+4</f>
        <v>45185</v>
      </c>
    </row>
    <row r="37" spans="1:6" ht="15" customHeight="1" x14ac:dyDescent="0.25">
      <c r="A37" s="102" t="s">
        <v>35</v>
      </c>
      <c r="B37" s="111">
        <v>672</v>
      </c>
      <c r="C37" s="77">
        <f t="shared" si="5"/>
        <v>45184</v>
      </c>
      <c r="D37" s="78">
        <f t="shared" si="7"/>
        <v>45184</v>
      </c>
      <c r="E37" s="79">
        <f t="shared" si="6"/>
        <v>45187</v>
      </c>
      <c r="F37" s="78">
        <f>D37+3</f>
        <v>45187</v>
      </c>
    </row>
    <row r="38" spans="1:6" ht="15" customHeight="1" x14ac:dyDescent="0.25">
      <c r="A38" s="101" t="s">
        <v>23</v>
      </c>
      <c r="B38" s="104">
        <v>239</v>
      </c>
      <c r="C38" s="81">
        <f t="shared" si="5"/>
        <v>45188</v>
      </c>
      <c r="D38" s="82">
        <f t="shared" si="7"/>
        <v>45188</v>
      </c>
      <c r="E38" s="59">
        <f t="shared" si="6"/>
        <v>45192</v>
      </c>
      <c r="F38" s="91">
        <f>D38+4</f>
        <v>45192</v>
      </c>
    </row>
    <row r="39" spans="1:6" ht="15" customHeight="1" x14ac:dyDescent="0.25">
      <c r="A39" s="102" t="s">
        <v>35</v>
      </c>
      <c r="B39" s="111">
        <f>B37+1</f>
        <v>673</v>
      </c>
      <c r="C39" s="77">
        <f t="shared" si="5"/>
        <v>45191</v>
      </c>
      <c r="D39" s="78">
        <f t="shared" si="7"/>
        <v>45191</v>
      </c>
      <c r="E39" s="79">
        <f t="shared" si="6"/>
        <v>45194</v>
      </c>
      <c r="F39" s="78">
        <f>D39+3</f>
        <v>45194</v>
      </c>
    </row>
    <row r="40" spans="1:6" ht="15" customHeight="1" x14ac:dyDescent="0.25">
      <c r="A40" s="101" t="s">
        <v>20</v>
      </c>
      <c r="B40" s="104">
        <v>535</v>
      </c>
      <c r="C40" s="81">
        <f t="shared" si="5"/>
        <v>45194</v>
      </c>
      <c r="D40" s="82">
        <f>D38+6</f>
        <v>45194</v>
      </c>
      <c r="E40" s="59">
        <f t="shared" si="6"/>
        <v>45199</v>
      </c>
      <c r="F40" s="91">
        <f>D40+5</f>
        <v>45199</v>
      </c>
    </row>
    <row r="41" spans="1:6" ht="15" customHeight="1" x14ac:dyDescent="0.25">
      <c r="A41" s="102" t="s">
        <v>23</v>
      </c>
      <c r="B41" s="111">
        <v>240</v>
      </c>
      <c r="C41" s="77">
        <f t="shared" si="5"/>
        <v>45198</v>
      </c>
      <c r="D41" s="78">
        <f>D39+7</f>
        <v>45198</v>
      </c>
      <c r="E41" s="79">
        <f t="shared" si="6"/>
        <v>45201</v>
      </c>
      <c r="F41" s="78">
        <f>D41+3</f>
        <v>45201</v>
      </c>
    </row>
    <row r="42" spans="1:6" ht="15" customHeight="1" x14ac:dyDescent="0.25">
      <c r="A42" s="132" t="s">
        <v>15</v>
      </c>
      <c r="B42" s="132"/>
      <c r="C42" s="132"/>
      <c r="D42" s="132"/>
      <c r="E42" s="132"/>
      <c r="F42" s="2"/>
    </row>
    <row r="43" spans="1:6" ht="15" customHeight="1" x14ac:dyDescent="0.25">
      <c r="A43" s="131" t="s">
        <v>14</v>
      </c>
      <c r="B43" s="131"/>
      <c r="C43" s="131"/>
      <c r="D43" s="131"/>
      <c r="E43" s="131"/>
      <c r="F43" s="2"/>
    </row>
    <row r="44" spans="1:6" x14ac:dyDescent="0.25">
      <c r="A44" s="43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33"/>
    </row>
    <row r="47" spans="1:6" ht="18.75" customHeight="1" x14ac:dyDescent="0.25">
      <c r="A47" s="135" t="s">
        <v>0</v>
      </c>
      <c r="B47" s="136"/>
      <c r="C47" s="137" t="s">
        <v>10</v>
      </c>
      <c r="D47" s="138"/>
      <c r="E47" s="11"/>
      <c r="F47" s="134"/>
    </row>
    <row r="48" spans="1:6" ht="15" customHeight="1" x14ac:dyDescent="0.25">
      <c r="A48" s="145" t="s">
        <v>2</v>
      </c>
      <c r="B48" s="145" t="s">
        <v>3</v>
      </c>
      <c r="C48" s="148" t="s">
        <v>4</v>
      </c>
      <c r="D48" s="149"/>
      <c r="E48" s="150" t="s">
        <v>11</v>
      </c>
      <c r="F48" s="151"/>
    </row>
    <row r="49" spans="1:6" ht="15" customHeight="1" thickBot="1" x14ac:dyDescent="0.3">
      <c r="A49" s="146"/>
      <c r="B49" s="147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97" t="str">
        <f>A33</f>
        <v>Vanquish</v>
      </c>
      <c r="B50" s="108">
        <f>B33</f>
        <v>237</v>
      </c>
      <c r="C50" s="53">
        <f t="shared" ref="C50:C55" si="8">D50</f>
        <v>45170</v>
      </c>
      <c r="D50" s="36">
        <f>D33</f>
        <v>45170</v>
      </c>
      <c r="E50" s="56">
        <f t="shared" ref="E50:E55" si="9">F50</f>
        <v>45174</v>
      </c>
      <c r="F50" s="37">
        <f>D50+4</f>
        <v>45174</v>
      </c>
    </row>
    <row r="51" spans="1:6" ht="15" customHeight="1" x14ac:dyDescent="0.25">
      <c r="A51" s="98" t="str">
        <f>A35</f>
        <v>Vanquish</v>
      </c>
      <c r="B51" s="109">
        <f>B35</f>
        <v>238</v>
      </c>
      <c r="C51" s="54">
        <f t="shared" si="8"/>
        <v>45177</v>
      </c>
      <c r="D51" s="44">
        <f>D35</f>
        <v>45177</v>
      </c>
      <c r="E51" s="54">
        <f t="shared" si="9"/>
        <v>45181</v>
      </c>
      <c r="F51" s="44">
        <f>D51+4</f>
        <v>45181</v>
      </c>
    </row>
    <row r="52" spans="1:6" ht="15" customHeight="1" x14ac:dyDescent="0.25">
      <c r="A52" s="99" t="str">
        <f>A37</f>
        <v>Caribe Mariner</v>
      </c>
      <c r="B52" s="110">
        <f>B37</f>
        <v>672</v>
      </c>
      <c r="C52" s="53">
        <f t="shared" si="8"/>
        <v>45184</v>
      </c>
      <c r="D52" s="46">
        <f>D37</f>
        <v>45184</v>
      </c>
      <c r="E52" s="56">
        <f t="shared" si="9"/>
        <v>45188</v>
      </c>
      <c r="F52" s="37">
        <f t="shared" ref="F52:F54" si="10">D52+4</f>
        <v>45188</v>
      </c>
    </row>
    <row r="53" spans="1:6" ht="15" customHeight="1" x14ac:dyDescent="0.25">
      <c r="A53" s="98" t="str">
        <f>A39</f>
        <v>Caribe Mariner</v>
      </c>
      <c r="B53" s="109">
        <f>B39</f>
        <v>673</v>
      </c>
      <c r="C53" s="54">
        <f t="shared" si="8"/>
        <v>45191</v>
      </c>
      <c r="D53" s="44">
        <f>D39</f>
        <v>45191</v>
      </c>
      <c r="E53" s="54">
        <f t="shared" si="9"/>
        <v>45195</v>
      </c>
      <c r="F53" s="44">
        <f t="shared" si="10"/>
        <v>45195</v>
      </c>
    </row>
    <row r="54" spans="1:6" ht="12.75" customHeight="1" x14ac:dyDescent="0.25">
      <c r="A54" s="100" t="str">
        <f>A41</f>
        <v>Vanquish</v>
      </c>
      <c r="B54" s="110">
        <f>B41</f>
        <v>240</v>
      </c>
      <c r="C54" s="53">
        <f t="shared" si="8"/>
        <v>45198</v>
      </c>
      <c r="D54" s="74">
        <f>D41</f>
        <v>45198</v>
      </c>
      <c r="E54" s="56">
        <f t="shared" si="9"/>
        <v>45202</v>
      </c>
      <c r="F54" s="37">
        <f t="shared" si="10"/>
        <v>45202</v>
      </c>
    </row>
    <row r="55" spans="1:6" ht="15" customHeight="1" x14ac:dyDescent="0.25">
      <c r="A55" s="98" t="str">
        <f>A54</f>
        <v>Vanquish</v>
      </c>
      <c r="B55" s="109">
        <f>B54+1</f>
        <v>241</v>
      </c>
      <c r="C55" s="54">
        <f t="shared" si="8"/>
        <v>45205</v>
      </c>
      <c r="D55" s="44">
        <f>D54+7</f>
        <v>45205</v>
      </c>
      <c r="E55" s="54">
        <f t="shared" si="9"/>
        <v>45209</v>
      </c>
      <c r="F55" s="44">
        <f>D55+4</f>
        <v>45209</v>
      </c>
    </row>
    <row r="56" spans="1:6" ht="12.75" customHeight="1" x14ac:dyDescent="0.25">
      <c r="A56" s="132" t="s">
        <v>16</v>
      </c>
      <c r="B56" s="132"/>
      <c r="C56" s="132"/>
      <c r="D56" s="132"/>
      <c r="E56" s="132"/>
      <c r="F56" s="2"/>
    </row>
    <row r="57" spans="1:6" ht="12.75" customHeight="1" x14ac:dyDescent="0.25">
      <c r="A57" s="131" t="s">
        <v>14</v>
      </c>
      <c r="B57" s="131"/>
      <c r="C57" s="131"/>
      <c r="D57" s="131"/>
      <c r="E57" s="131"/>
      <c r="F57" s="2"/>
    </row>
    <row r="58" spans="1:6" ht="17.25" customHeight="1" x14ac:dyDescent="0.25">
      <c r="A58" s="43"/>
      <c r="B58" s="94"/>
      <c r="C58" s="94"/>
      <c r="D58" s="94"/>
      <c r="E58" s="94"/>
      <c r="F58" s="2"/>
    </row>
    <row r="59" spans="1:6" ht="26.25" customHeight="1" x14ac:dyDescent="0.25">
      <c r="A59" s="7"/>
      <c r="B59" s="8"/>
      <c r="C59" s="9"/>
      <c r="D59" s="10"/>
      <c r="E59" s="9"/>
      <c r="F59" s="133"/>
    </row>
    <row r="60" spans="1:6" ht="18.75" customHeight="1" x14ac:dyDescent="0.25">
      <c r="A60" s="135" t="s">
        <v>0</v>
      </c>
      <c r="B60" s="136"/>
      <c r="C60" s="137" t="s">
        <v>12</v>
      </c>
      <c r="D60" s="138"/>
      <c r="E60" s="11"/>
      <c r="F60" s="134"/>
    </row>
    <row r="61" spans="1:6" ht="15" customHeight="1" x14ac:dyDescent="0.25">
      <c r="A61" s="139" t="s">
        <v>2</v>
      </c>
      <c r="B61" s="139" t="s">
        <v>3</v>
      </c>
      <c r="C61" s="141" t="s">
        <v>4</v>
      </c>
      <c r="D61" s="142"/>
      <c r="E61" s="143" t="s">
        <v>13</v>
      </c>
      <c r="F61" s="144"/>
    </row>
    <row r="62" spans="1:6" ht="15" customHeight="1" x14ac:dyDescent="0.25">
      <c r="A62" s="140"/>
      <c r="B62" s="140"/>
      <c r="C62" s="62" t="s">
        <v>6</v>
      </c>
      <c r="D62" s="62" t="s">
        <v>7</v>
      </c>
      <c r="E62" s="62" t="s">
        <v>6</v>
      </c>
      <c r="F62" s="62" t="s">
        <v>7</v>
      </c>
    </row>
    <row r="63" spans="1:6" ht="15" customHeight="1" thickBot="1" x14ac:dyDescent="0.3">
      <c r="A63" s="115" t="str">
        <f>A10</f>
        <v>Caribe Navigator</v>
      </c>
      <c r="B63" s="116">
        <f>B10</f>
        <v>724</v>
      </c>
      <c r="C63" s="117">
        <f>D63</f>
        <v>45166</v>
      </c>
      <c r="D63" s="118">
        <f>D10</f>
        <v>45166</v>
      </c>
      <c r="E63" s="117">
        <f>F63</f>
        <v>45170</v>
      </c>
      <c r="F63" s="118">
        <f>D63+4</f>
        <v>45170</v>
      </c>
    </row>
    <row r="64" spans="1:6" ht="15" customHeight="1" thickTop="1" thickBot="1" x14ac:dyDescent="0.3">
      <c r="A64" s="124" t="str">
        <f>A34</f>
        <v>Jan Caribe</v>
      </c>
      <c r="B64" s="125">
        <f>B34</f>
        <v>534</v>
      </c>
      <c r="C64" s="126">
        <f t="shared" ref="C64:C67" si="11">D64</f>
        <v>45174</v>
      </c>
      <c r="D64" s="127">
        <f>D34</f>
        <v>45174</v>
      </c>
      <c r="E64" s="126">
        <f t="shared" ref="E64:E67" si="12">F64</f>
        <v>45179</v>
      </c>
      <c r="F64" s="128">
        <f>D64+5</f>
        <v>45179</v>
      </c>
    </row>
    <row r="65" spans="1:7" ht="15" customHeight="1" thickTop="1" x14ac:dyDescent="0.25">
      <c r="A65" s="119" t="s">
        <v>22</v>
      </c>
      <c r="B65" s="120">
        <v>726</v>
      </c>
      <c r="C65" s="121">
        <f t="shared" si="11"/>
        <v>45181</v>
      </c>
      <c r="D65" s="122">
        <f>D36</f>
        <v>45181</v>
      </c>
      <c r="E65" s="121">
        <f t="shared" si="12"/>
        <v>45186</v>
      </c>
      <c r="F65" s="123">
        <f>D65+5</f>
        <v>45186</v>
      </c>
    </row>
    <row r="66" spans="1:7" ht="15" customHeight="1" x14ac:dyDescent="0.25">
      <c r="A66" s="63" t="str">
        <f>A38</f>
        <v>Vanquish</v>
      </c>
      <c r="B66" s="105">
        <f>B38</f>
        <v>239</v>
      </c>
      <c r="C66" s="65">
        <f t="shared" si="11"/>
        <v>45188</v>
      </c>
      <c r="D66" s="66">
        <f>D38</f>
        <v>45188</v>
      </c>
      <c r="E66" s="65">
        <f t="shared" si="12"/>
        <v>45191</v>
      </c>
      <c r="F66" s="67">
        <f>D66+3</f>
        <v>45191</v>
      </c>
    </row>
    <row r="67" spans="1:7" ht="15" customHeight="1" x14ac:dyDescent="0.25">
      <c r="A67" s="70" t="str">
        <f>A40</f>
        <v>Jan Caribe</v>
      </c>
      <c r="B67" s="71">
        <f>B40</f>
        <v>535</v>
      </c>
      <c r="C67" s="72">
        <f t="shared" si="11"/>
        <v>45194</v>
      </c>
      <c r="D67" s="80">
        <f>D40</f>
        <v>45194</v>
      </c>
      <c r="E67" s="72">
        <f t="shared" si="12"/>
        <v>45198</v>
      </c>
      <c r="F67" s="73">
        <f>D67+4</f>
        <v>45198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31" t="s">
        <v>14</v>
      </c>
      <c r="B69" s="131"/>
      <c r="C69" s="131"/>
      <c r="D69" s="131"/>
      <c r="E69" s="131"/>
      <c r="F69" s="26"/>
    </row>
    <row r="70" spans="1:7" ht="12.75" customHeight="1" x14ac:dyDescent="0.25">
      <c r="A70" s="12" t="s">
        <v>36</v>
      </c>
      <c r="B70" s="20"/>
      <c r="C70" s="13"/>
      <c r="D70" s="21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86048-EC05-4162-A67A-372E9BA91C8B}">
  <sheetPr>
    <tabColor rgb="FFFFFF00"/>
  </sheetPr>
  <dimension ref="A1:K70"/>
  <sheetViews>
    <sheetView zoomScaleNormal="100" workbookViewId="0">
      <selection activeCell="F68" sqref="F68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65">
        <v>45139</v>
      </c>
      <c r="B1" s="165"/>
      <c r="C1" s="165"/>
      <c r="D1" s="165"/>
      <c r="E1" s="165"/>
      <c r="F1" s="165"/>
    </row>
    <row r="2" spans="1:11" ht="15" customHeight="1" x14ac:dyDescent="0.25">
      <c r="C2" s="33" t="s">
        <v>19</v>
      </c>
      <c r="D2" s="34">
        <f ca="1">NOW()</f>
        <v>45278.671788657404</v>
      </c>
      <c r="E2" s="22"/>
      <c r="F2" s="22"/>
    </row>
    <row r="3" spans="1:11" ht="90" customHeight="1" x14ac:dyDescent="0.25">
      <c r="A3" s="32"/>
      <c r="B3" s="32"/>
      <c r="C3" s="32"/>
      <c r="D3" s="16" t="s">
        <v>28</v>
      </c>
      <c r="F3" s="16" t="s">
        <v>29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66"/>
      <c r="B5" s="166"/>
      <c r="C5" s="166"/>
      <c r="D5" s="16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33"/>
    </row>
    <row r="7" spans="1:11" ht="18.75" customHeight="1" x14ac:dyDescent="0.25">
      <c r="A7" s="135" t="s">
        <v>0</v>
      </c>
      <c r="B7" s="136"/>
      <c r="C7" s="137" t="s">
        <v>1</v>
      </c>
      <c r="D7" s="138"/>
      <c r="E7" s="11"/>
      <c r="F7" s="134"/>
    </row>
    <row r="8" spans="1:11" ht="15" customHeight="1" x14ac:dyDescent="0.25">
      <c r="A8" s="159" t="s">
        <v>2</v>
      </c>
      <c r="B8" s="159" t="s">
        <v>3</v>
      </c>
      <c r="C8" s="161" t="s">
        <v>4</v>
      </c>
      <c r="D8" s="162"/>
      <c r="E8" s="163" t="s">
        <v>5</v>
      </c>
      <c r="F8" s="164"/>
    </row>
    <row r="9" spans="1:11" ht="15" customHeight="1" thickBot="1" x14ac:dyDescent="0.3">
      <c r="A9" s="160"/>
      <c r="B9" s="160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9" t="s">
        <v>22</v>
      </c>
      <c r="B10" s="47">
        <v>720</v>
      </c>
      <c r="C10" s="48">
        <f t="shared" ref="C10:C19" si="0">D10</f>
        <v>45138</v>
      </c>
      <c r="D10" s="41">
        <v>45138</v>
      </c>
      <c r="E10" s="58">
        <f>F10</f>
        <v>45140</v>
      </c>
      <c r="F10" s="40">
        <f>D10+2</f>
        <v>45140</v>
      </c>
      <c r="I10" s="27"/>
      <c r="J10" s="28"/>
      <c r="K10" s="29"/>
    </row>
    <row r="11" spans="1:11" ht="15" customHeight="1" x14ac:dyDescent="0.25">
      <c r="A11" s="50" t="s">
        <v>27</v>
      </c>
      <c r="B11" s="95">
        <v>34</v>
      </c>
      <c r="C11" s="61">
        <f t="shared" si="0"/>
        <v>45141</v>
      </c>
      <c r="D11" s="51">
        <f>D10+3</f>
        <v>45141</v>
      </c>
      <c r="E11" s="57">
        <f t="shared" ref="E11:E19" si="1">F11</f>
        <v>45143</v>
      </c>
      <c r="F11" s="52">
        <f t="shared" ref="F11:F19" si="2">D11+2</f>
        <v>45143</v>
      </c>
      <c r="I11" s="27"/>
      <c r="J11" s="28"/>
      <c r="K11" s="29"/>
    </row>
    <row r="12" spans="1:11" ht="15" customHeight="1" x14ac:dyDescent="0.25">
      <c r="A12" s="39" t="s">
        <v>22</v>
      </c>
      <c r="B12" s="113">
        <f>B10+1</f>
        <v>721</v>
      </c>
      <c r="C12" s="112">
        <f t="shared" si="0"/>
        <v>45145</v>
      </c>
      <c r="D12" s="40">
        <f>D10+7</f>
        <v>45145</v>
      </c>
      <c r="E12" s="58">
        <f t="shared" si="1"/>
        <v>45147</v>
      </c>
      <c r="F12" s="40">
        <f t="shared" si="2"/>
        <v>45147</v>
      </c>
      <c r="I12" s="30"/>
      <c r="J12" s="28"/>
      <c r="K12" s="29"/>
    </row>
    <row r="13" spans="1:11" ht="15" customHeight="1" x14ac:dyDescent="0.25">
      <c r="A13" s="50" t="s">
        <v>27</v>
      </c>
      <c r="B13" s="95">
        <f>B11+1</f>
        <v>35</v>
      </c>
      <c r="C13" s="49">
        <f t="shared" si="0"/>
        <v>45148</v>
      </c>
      <c r="D13" s="52">
        <f t="shared" ref="D13:D19" si="3">D11+7</f>
        <v>45148</v>
      </c>
      <c r="E13" s="55">
        <f t="shared" si="1"/>
        <v>45150</v>
      </c>
      <c r="F13" s="52">
        <f t="shared" si="2"/>
        <v>45150</v>
      </c>
      <c r="I13" s="30"/>
      <c r="J13" s="28"/>
      <c r="K13" s="29"/>
    </row>
    <row r="14" spans="1:11" ht="12.75" customHeight="1" x14ac:dyDescent="0.25">
      <c r="A14" s="39" t="s">
        <v>22</v>
      </c>
      <c r="B14" s="113">
        <f>B12+1</f>
        <v>722</v>
      </c>
      <c r="C14" s="112">
        <f t="shared" si="0"/>
        <v>45152</v>
      </c>
      <c r="D14" s="40">
        <f t="shared" si="3"/>
        <v>45152</v>
      </c>
      <c r="E14" s="58">
        <f t="shared" si="1"/>
        <v>45154</v>
      </c>
      <c r="F14" s="40">
        <f t="shared" si="2"/>
        <v>45154</v>
      </c>
      <c r="I14" s="30"/>
      <c r="J14" s="28"/>
      <c r="K14" s="29"/>
    </row>
    <row r="15" spans="1:11" ht="15" customHeight="1" x14ac:dyDescent="0.25">
      <c r="A15" s="50" t="s">
        <v>27</v>
      </c>
      <c r="B15" s="95">
        <f t="shared" ref="B15:B19" si="4">B13+1</f>
        <v>36</v>
      </c>
      <c r="C15" s="49">
        <f t="shared" si="0"/>
        <v>45155</v>
      </c>
      <c r="D15" s="52">
        <f t="shared" si="3"/>
        <v>45155</v>
      </c>
      <c r="E15" s="55">
        <f t="shared" si="1"/>
        <v>45157</v>
      </c>
      <c r="F15" s="52">
        <f t="shared" si="2"/>
        <v>45157</v>
      </c>
      <c r="I15" s="30"/>
      <c r="J15" s="28"/>
      <c r="K15" s="29"/>
    </row>
    <row r="16" spans="1:11" ht="15" customHeight="1" x14ac:dyDescent="0.25">
      <c r="A16" s="39" t="s">
        <v>22</v>
      </c>
      <c r="B16" s="114">
        <f>B14+1</f>
        <v>723</v>
      </c>
      <c r="C16" s="48">
        <f t="shared" si="0"/>
        <v>45159</v>
      </c>
      <c r="D16" s="40">
        <f t="shared" si="3"/>
        <v>45159</v>
      </c>
      <c r="E16" s="58">
        <f t="shared" si="1"/>
        <v>45161</v>
      </c>
      <c r="F16" s="40">
        <f t="shared" si="2"/>
        <v>45161</v>
      </c>
      <c r="I16" s="30"/>
      <c r="J16" s="28"/>
      <c r="K16" s="29"/>
    </row>
    <row r="17" spans="1:11" ht="15" customHeight="1" x14ac:dyDescent="0.25">
      <c r="A17" s="50" t="s">
        <v>27</v>
      </c>
      <c r="B17" s="95">
        <f t="shared" si="4"/>
        <v>37</v>
      </c>
      <c r="C17" s="49">
        <f t="shared" si="0"/>
        <v>45162</v>
      </c>
      <c r="D17" s="52">
        <f t="shared" si="3"/>
        <v>45162</v>
      </c>
      <c r="E17" s="57">
        <f t="shared" si="1"/>
        <v>45164</v>
      </c>
      <c r="F17" s="52">
        <f>D17+2</f>
        <v>45164</v>
      </c>
      <c r="I17" s="30"/>
      <c r="J17" s="28"/>
      <c r="K17" s="29"/>
    </row>
    <row r="18" spans="1:11" ht="15" customHeight="1" x14ac:dyDescent="0.25">
      <c r="A18" s="39" t="s">
        <v>22</v>
      </c>
      <c r="B18" s="114">
        <f>B16+1</f>
        <v>724</v>
      </c>
      <c r="C18" s="48">
        <f t="shared" si="0"/>
        <v>45166</v>
      </c>
      <c r="D18" s="40">
        <f t="shared" si="3"/>
        <v>45166</v>
      </c>
      <c r="E18" s="58">
        <f t="shared" si="1"/>
        <v>45168</v>
      </c>
      <c r="F18" s="40">
        <f t="shared" si="2"/>
        <v>45168</v>
      </c>
      <c r="I18" s="30"/>
      <c r="J18" s="28"/>
      <c r="K18" s="29"/>
    </row>
    <row r="19" spans="1:11" ht="15" customHeight="1" x14ac:dyDescent="0.25">
      <c r="A19" s="50" t="s">
        <v>27</v>
      </c>
      <c r="B19" s="95">
        <f t="shared" si="4"/>
        <v>38</v>
      </c>
      <c r="C19" s="49">
        <f t="shared" si="0"/>
        <v>45169</v>
      </c>
      <c r="D19" s="52">
        <f t="shared" si="3"/>
        <v>45169</v>
      </c>
      <c r="E19" s="55">
        <f t="shared" si="1"/>
        <v>45171</v>
      </c>
      <c r="F19" s="52">
        <f t="shared" si="2"/>
        <v>45171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3"/>
      <c r="B26" s="15"/>
      <c r="C26" s="16"/>
      <c r="D26" s="17"/>
      <c r="E26" s="16"/>
      <c r="F26" s="17"/>
    </row>
    <row r="27" spans="1:11" ht="7.5" customHeight="1" x14ac:dyDescent="0.25">
      <c r="A27" s="94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33"/>
    </row>
    <row r="29" spans="1:11" ht="18.75" customHeight="1" x14ac:dyDescent="0.25">
      <c r="A29" s="135" t="s">
        <v>0</v>
      </c>
      <c r="B29" s="136"/>
      <c r="C29" s="152" t="s">
        <v>8</v>
      </c>
      <c r="D29" s="153"/>
      <c r="E29" s="11"/>
      <c r="F29" s="134"/>
    </row>
    <row r="30" spans="1:11" ht="15" customHeight="1" x14ac:dyDescent="0.25">
      <c r="A30" s="154" t="s">
        <v>2</v>
      </c>
      <c r="B30" s="154" t="s">
        <v>3</v>
      </c>
      <c r="C30" s="156" t="s">
        <v>18</v>
      </c>
      <c r="D30" s="157"/>
      <c r="E30" s="158" t="s">
        <v>9</v>
      </c>
      <c r="F30" s="157"/>
    </row>
    <row r="31" spans="1:11" ht="15" customHeight="1" x14ac:dyDescent="0.25">
      <c r="A31" s="155"/>
      <c r="B31" s="155"/>
      <c r="C31" s="83" t="s">
        <v>6</v>
      </c>
      <c r="D31" s="93" t="s">
        <v>7</v>
      </c>
      <c r="E31" s="84" t="s">
        <v>6</v>
      </c>
      <c r="F31" s="84" t="s">
        <v>7</v>
      </c>
    </row>
    <row r="32" spans="1:11" ht="15" customHeight="1" x14ac:dyDescent="0.25">
      <c r="A32" s="101" t="s">
        <v>23</v>
      </c>
      <c r="B32" s="103">
        <v>234</v>
      </c>
      <c r="C32" s="86">
        <f t="shared" ref="C32:C41" si="5">D32</f>
        <v>45139</v>
      </c>
      <c r="D32" s="92">
        <f>D10+1</f>
        <v>45139</v>
      </c>
      <c r="E32" s="59">
        <f t="shared" ref="E32:E41" si="6">F32</f>
        <v>45143</v>
      </c>
      <c r="F32" s="91">
        <f>D32+4</f>
        <v>45143</v>
      </c>
    </row>
    <row r="33" spans="1:6" ht="15" customHeight="1" x14ac:dyDescent="0.25">
      <c r="A33" s="102" t="s">
        <v>35</v>
      </c>
      <c r="B33" s="111">
        <v>668</v>
      </c>
      <c r="C33" s="77">
        <f t="shared" si="5"/>
        <v>45142</v>
      </c>
      <c r="D33" s="78">
        <f>D32+3</f>
        <v>45142</v>
      </c>
      <c r="E33" s="79">
        <f t="shared" si="6"/>
        <v>45145</v>
      </c>
      <c r="F33" s="78">
        <f>D33+3</f>
        <v>45145</v>
      </c>
    </row>
    <row r="34" spans="1:6" ht="15" customHeight="1" x14ac:dyDescent="0.25">
      <c r="A34" s="101" t="s">
        <v>23</v>
      </c>
      <c r="B34" s="106">
        <f>B32+1</f>
        <v>235</v>
      </c>
      <c r="C34" s="86">
        <f t="shared" si="5"/>
        <v>45146</v>
      </c>
      <c r="D34" s="87">
        <f>D32+7</f>
        <v>45146</v>
      </c>
      <c r="E34" s="59">
        <f t="shared" si="6"/>
        <v>45150</v>
      </c>
      <c r="F34" s="91">
        <f>D34+4</f>
        <v>45150</v>
      </c>
    </row>
    <row r="35" spans="1:6" ht="15" customHeight="1" x14ac:dyDescent="0.25">
      <c r="A35" s="102" t="s">
        <v>35</v>
      </c>
      <c r="B35" s="111">
        <f>B33+1</f>
        <v>669</v>
      </c>
      <c r="C35" s="77">
        <f t="shared" si="5"/>
        <v>45149</v>
      </c>
      <c r="D35" s="78">
        <f>D33+7</f>
        <v>45149</v>
      </c>
      <c r="E35" s="79">
        <f t="shared" si="6"/>
        <v>45152</v>
      </c>
      <c r="F35" s="78">
        <f>D35+3</f>
        <v>45152</v>
      </c>
    </row>
    <row r="36" spans="1:6" ht="15" customHeight="1" x14ac:dyDescent="0.25">
      <c r="A36" s="101" t="s">
        <v>20</v>
      </c>
      <c r="B36" s="85">
        <v>532</v>
      </c>
      <c r="C36" s="86">
        <f t="shared" si="5"/>
        <v>45152</v>
      </c>
      <c r="D36" s="87">
        <f>D34+6</f>
        <v>45152</v>
      </c>
      <c r="E36" s="59">
        <f t="shared" si="6"/>
        <v>45157</v>
      </c>
      <c r="F36" s="91">
        <f>D36+5</f>
        <v>45157</v>
      </c>
    </row>
    <row r="37" spans="1:6" ht="15" customHeight="1" x14ac:dyDescent="0.25">
      <c r="A37" s="102" t="s">
        <v>35</v>
      </c>
      <c r="B37" s="111">
        <f>B35+1</f>
        <v>670</v>
      </c>
      <c r="C37" s="77">
        <f t="shared" si="5"/>
        <v>45156</v>
      </c>
      <c r="D37" s="78">
        <f>D35+7</f>
        <v>45156</v>
      </c>
      <c r="E37" s="79">
        <f t="shared" si="6"/>
        <v>45159</v>
      </c>
      <c r="F37" s="78">
        <f>D37+3</f>
        <v>45159</v>
      </c>
    </row>
    <row r="38" spans="1:6" ht="15" customHeight="1" x14ac:dyDescent="0.25">
      <c r="A38" s="101" t="s">
        <v>23</v>
      </c>
      <c r="B38" s="104">
        <f>B34+1</f>
        <v>236</v>
      </c>
      <c r="C38" s="81">
        <f t="shared" si="5"/>
        <v>45160</v>
      </c>
      <c r="D38" s="82">
        <f>D36+8</f>
        <v>45160</v>
      </c>
      <c r="E38" s="59">
        <f t="shared" si="6"/>
        <v>45164</v>
      </c>
      <c r="F38" s="91">
        <f>D38+4</f>
        <v>45164</v>
      </c>
    </row>
    <row r="39" spans="1:6" ht="15" customHeight="1" x14ac:dyDescent="0.25">
      <c r="A39" s="102" t="s">
        <v>35</v>
      </c>
      <c r="B39" s="111">
        <f>B37+1</f>
        <v>671</v>
      </c>
      <c r="C39" s="77">
        <f t="shared" si="5"/>
        <v>45163</v>
      </c>
      <c r="D39" s="78">
        <f>D37+7</f>
        <v>45163</v>
      </c>
      <c r="E39" s="79">
        <f t="shared" si="6"/>
        <v>45166</v>
      </c>
      <c r="F39" s="78">
        <f>D39+3</f>
        <v>45166</v>
      </c>
    </row>
    <row r="40" spans="1:6" ht="15" customHeight="1" x14ac:dyDescent="0.25">
      <c r="A40" s="101" t="s">
        <v>20</v>
      </c>
      <c r="B40" s="104">
        <v>533</v>
      </c>
      <c r="C40" s="81">
        <f t="shared" si="5"/>
        <v>45167</v>
      </c>
      <c r="D40" s="82">
        <f>D38+7</f>
        <v>45167</v>
      </c>
      <c r="E40" s="59">
        <f t="shared" si="6"/>
        <v>45171</v>
      </c>
      <c r="F40" s="91">
        <f>D40+4</f>
        <v>45171</v>
      </c>
    </row>
    <row r="41" spans="1:6" ht="15" customHeight="1" x14ac:dyDescent="0.25">
      <c r="A41" s="102" t="s">
        <v>35</v>
      </c>
      <c r="B41" s="111">
        <f>B39+1</f>
        <v>672</v>
      </c>
      <c r="C41" s="77">
        <f t="shared" si="5"/>
        <v>45170</v>
      </c>
      <c r="D41" s="78">
        <f>D39+7</f>
        <v>45170</v>
      </c>
      <c r="E41" s="79">
        <f t="shared" si="6"/>
        <v>45173</v>
      </c>
      <c r="F41" s="78">
        <f>D41+3</f>
        <v>45173</v>
      </c>
    </row>
    <row r="42" spans="1:6" ht="15" customHeight="1" x14ac:dyDescent="0.25">
      <c r="A42" s="132" t="s">
        <v>15</v>
      </c>
      <c r="B42" s="132"/>
      <c r="C42" s="132"/>
      <c r="D42" s="132"/>
      <c r="E42" s="132"/>
      <c r="F42" s="2"/>
    </row>
    <row r="43" spans="1:6" ht="15" customHeight="1" x14ac:dyDescent="0.25">
      <c r="A43" s="131" t="s">
        <v>14</v>
      </c>
      <c r="B43" s="131"/>
      <c r="C43" s="131"/>
      <c r="D43" s="131"/>
      <c r="E43" s="131"/>
      <c r="F43" s="2"/>
    </row>
    <row r="44" spans="1:6" x14ac:dyDescent="0.25">
      <c r="A44" s="43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33"/>
    </row>
    <row r="47" spans="1:6" ht="18.75" customHeight="1" x14ac:dyDescent="0.25">
      <c r="A47" s="135" t="s">
        <v>0</v>
      </c>
      <c r="B47" s="136"/>
      <c r="C47" s="137" t="s">
        <v>10</v>
      </c>
      <c r="D47" s="138"/>
      <c r="E47" s="11"/>
      <c r="F47" s="134"/>
    </row>
    <row r="48" spans="1:6" ht="15" customHeight="1" x14ac:dyDescent="0.25">
      <c r="A48" s="145" t="s">
        <v>2</v>
      </c>
      <c r="B48" s="145" t="s">
        <v>3</v>
      </c>
      <c r="C48" s="148" t="s">
        <v>4</v>
      </c>
      <c r="D48" s="149"/>
      <c r="E48" s="150" t="s">
        <v>11</v>
      </c>
      <c r="F48" s="151"/>
    </row>
    <row r="49" spans="1:6" ht="15" customHeight="1" thickBot="1" x14ac:dyDescent="0.3">
      <c r="A49" s="146"/>
      <c r="B49" s="147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97" t="str">
        <f>A33</f>
        <v>Caribe Mariner</v>
      </c>
      <c r="B50" s="108">
        <f>B33</f>
        <v>668</v>
      </c>
      <c r="C50" s="53">
        <f t="shared" ref="C50:C55" si="7">D50</f>
        <v>45142</v>
      </c>
      <c r="D50" s="36">
        <f>D33</f>
        <v>45142</v>
      </c>
      <c r="E50" s="56">
        <f t="shared" ref="E50:E55" si="8">F50</f>
        <v>45146</v>
      </c>
      <c r="F50" s="37">
        <f>D50+4</f>
        <v>45146</v>
      </c>
    </row>
    <row r="51" spans="1:6" ht="15" customHeight="1" x14ac:dyDescent="0.25">
      <c r="A51" s="98" t="str">
        <f>A35</f>
        <v>Caribe Mariner</v>
      </c>
      <c r="B51" s="109">
        <f>B35</f>
        <v>669</v>
      </c>
      <c r="C51" s="54">
        <f t="shared" si="7"/>
        <v>45149</v>
      </c>
      <c r="D51" s="44">
        <f>D35</f>
        <v>45149</v>
      </c>
      <c r="E51" s="54">
        <f t="shared" si="8"/>
        <v>45153</v>
      </c>
      <c r="F51" s="44">
        <f>D51+4</f>
        <v>45153</v>
      </c>
    </row>
    <row r="52" spans="1:6" ht="15" customHeight="1" x14ac:dyDescent="0.25">
      <c r="A52" s="99" t="str">
        <f>A37</f>
        <v>Caribe Mariner</v>
      </c>
      <c r="B52" s="110">
        <f>B37</f>
        <v>670</v>
      </c>
      <c r="C52" s="53">
        <f t="shared" si="7"/>
        <v>45156</v>
      </c>
      <c r="D52" s="46">
        <f>D37</f>
        <v>45156</v>
      </c>
      <c r="E52" s="56">
        <f t="shared" si="8"/>
        <v>45160</v>
      </c>
      <c r="F52" s="37">
        <f t="shared" ref="F52:F54" si="9">D52+4</f>
        <v>45160</v>
      </c>
    </row>
    <row r="53" spans="1:6" ht="15" customHeight="1" x14ac:dyDescent="0.25">
      <c r="A53" s="98" t="str">
        <f>A39</f>
        <v>Caribe Mariner</v>
      </c>
      <c r="B53" s="109">
        <f>B39</f>
        <v>671</v>
      </c>
      <c r="C53" s="54">
        <f t="shared" si="7"/>
        <v>45163</v>
      </c>
      <c r="D53" s="44">
        <f>D39</f>
        <v>45163</v>
      </c>
      <c r="E53" s="54">
        <f t="shared" si="8"/>
        <v>45167</v>
      </c>
      <c r="F53" s="44">
        <f t="shared" si="9"/>
        <v>45167</v>
      </c>
    </row>
    <row r="54" spans="1:6" ht="12.75" customHeight="1" x14ac:dyDescent="0.25">
      <c r="A54" s="100" t="str">
        <f>A41</f>
        <v>Caribe Mariner</v>
      </c>
      <c r="B54" s="110">
        <f>B41</f>
        <v>672</v>
      </c>
      <c r="C54" s="53">
        <f t="shared" si="7"/>
        <v>45170</v>
      </c>
      <c r="D54" s="74">
        <f>D41</f>
        <v>45170</v>
      </c>
      <c r="E54" s="56">
        <f t="shared" si="8"/>
        <v>45174</v>
      </c>
      <c r="F54" s="37">
        <f t="shared" si="9"/>
        <v>45174</v>
      </c>
    </row>
    <row r="55" spans="1:6" ht="15" customHeight="1" x14ac:dyDescent="0.25">
      <c r="A55" s="98" t="str">
        <f>A54</f>
        <v>Caribe Mariner</v>
      </c>
      <c r="B55" s="109">
        <f>B54+1</f>
        <v>673</v>
      </c>
      <c r="C55" s="54">
        <f t="shared" si="7"/>
        <v>45177</v>
      </c>
      <c r="D55" s="44">
        <f>D54+7</f>
        <v>45177</v>
      </c>
      <c r="E55" s="54">
        <f t="shared" si="8"/>
        <v>45181</v>
      </c>
      <c r="F55" s="44">
        <f>D55+4</f>
        <v>45181</v>
      </c>
    </row>
    <row r="56" spans="1:6" ht="12.75" customHeight="1" x14ac:dyDescent="0.25">
      <c r="A56" s="132" t="s">
        <v>16</v>
      </c>
      <c r="B56" s="132"/>
      <c r="C56" s="132"/>
      <c r="D56" s="132"/>
      <c r="E56" s="132"/>
      <c r="F56" s="2"/>
    </row>
    <row r="57" spans="1:6" ht="12.75" customHeight="1" x14ac:dyDescent="0.25">
      <c r="A57" s="131" t="s">
        <v>14</v>
      </c>
      <c r="B57" s="131"/>
      <c r="C57" s="131"/>
      <c r="D57" s="131"/>
      <c r="E57" s="131"/>
      <c r="F57" s="2"/>
    </row>
    <row r="58" spans="1:6" ht="17.25" customHeight="1" x14ac:dyDescent="0.25">
      <c r="A58" s="43"/>
      <c r="B58" s="94"/>
      <c r="C58" s="94"/>
      <c r="D58" s="94"/>
      <c r="E58" s="94"/>
      <c r="F58" s="2"/>
    </row>
    <row r="59" spans="1:6" ht="26.25" customHeight="1" x14ac:dyDescent="0.25">
      <c r="A59" s="7"/>
      <c r="B59" s="8"/>
      <c r="C59" s="9"/>
      <c r="D59" s="10"/>
      <c r="E59" s="9"/>
      <c r="F59" s="133"/>
    </row>
    <row r="60" spans="1:6" ht="18.75" customHeight="1" x14ac:dyDescent="0.25">
      <c r="A60" s="135" t="s">
        <v>0</v>
      </c>
      <c r="B60" s="136"/>
      <c r="C60" s="137" t="s">
        <v>12</v>
      </c>
      <c r="D60" s="138"/>
      <c r="E60" s="11"/>
      <c r="F60" s="134"/>
    </row>
    <row r="61" spans="1:6" ht="15" customHeight="1" x14ac:dyDescent="0.25">
      <c r="A61" s="139" t="s">
        <v>2</v>
      </c>
      <c r="B61" s="139" t="s">
        <v>3</v>
      </c>
      <c r="C61" s="141" t="s">
        <v>4</v>
      </c>
      <c r="D61" s="142"/>
      <c r="E61" s="143" t="s">
        <v>13</v>
      </c>
      <c r="F61" s="144"/>
    </row>
    <row r="62" spans="1:6" ht="15" customHeight="1" x14ac:dyDescent="0.25">
      <c r="A62" s="140"/>
      <c r="B62" s="140"/>
      <c r="C62" s="62" t="s">
        <v>6</v>
      </c>
      <c r="D62" s="62" t="s">
        <v>7</v>
      </c>
      <c r="E62" s="62" t="s">
        <v>6</v>
      </c>
      <c r="F62" s="62" t="s">
        <v>7</v>
      </c>
    </row>
    <row r="63" spans="1:6" ht="15" customHeight="1" x14ac:dyDescent="0.25">
      <c r="A63" s="70" t="str">
        <f>A32</f>
        <v>Vanquish</v>
      </c>
      <c r="B63" s="71">
        <f>B32</f>
        <v>234</v>
      </c>
      <c r="C63" s="72">
        <f>D63</f>
        <v>45139</v>
      </c>
      <c r="D63" s="73">
        <f>D32</f>
        <v>45139</v>
      </c>
      <c r="E63" s="72">
        <f>F63</f>
        <v>45142</v>
      </c>
      <c r="F63" s="73">
        <f>D63+3</f>
        <v>45142</v>
      </c>
    </row>
    <row r="64" spans="1:6" ht="15" customHeight="1" x14ac:dyDescent="0.25">
      <c r="A64" s="63" t="str">
        <f>A34</f>
        <v>Vanquish</v>
      </c>
      <c r="B64" s="105">
        <f>B34</f>
        <v>235</v>
      </c>
      <c r="C64" s="65">
        <f t="shared" ref="C64:C67" si="10">D64</f>
        <v>45146</v>
      </c>
      <c r="D64" s="66">
        <f>D34</f>
        <v>45146</v>
      </c>
      <c r="E64" s="65">
        <f t="shared" ref="E64:E67" si="11">F64</f>
        <v>45149</v>
      </c>
      <c r="F64" s="67">
        <f>D64+3</f>
        <v>45149</v>
      </c>
    </row>
    <row r="65" spans="1:7" ht="15" customHeight="1" x14ac:dyDescent="0.25">
      <c r="A65" s="70" t="str">
        <f>A36</f>
        <v>Jan Caribe</v>
      </c>
      <c r="B65" s="71">
        <f>B36</f>
        <v>532</v>
      </c>
      <c r="C65" s="72">
        <f t="shared" si="10"/>
        <v>45152</v>
      </c>
      <c r="D65" s="80">
        <f>D36</f>
        <v>45152</v>
      </c>
      <c r="E65" s="72">
        <f t="shared" si="11"/>
        <v>45156</v>
      </c>
      <c r="F65" s="73">
        <f>D65+4</f>
        <v>45156</v>
      </c>
    </row>
    <row r="66" spans="1:7" ht="15" customHeight="1" x14ac:dyDescent="0.25">
      <c r="A66" s="63" t="str">
        <f>A38</f>
        <v>Vanquish</v>
      </c>
      <c r="B66" s="105">
        <f>B38</f>
        <v>236</v>
      </c>
      <c r="C66" s="65">
        <f t="shared" si="10"/>
        <v>45160</v>
      </c>
      <c r="D66" s="66">
        <f>D38</f>
        <v>45160</v>
      </c>
      <c r="E66" s="65">
        <f t="shared" si="11"/>
        <v>45163</v>
      </c>
      <c r="F66" s="67">
        <f>D66+3</f>
        <v>45163</v>
      </c>
    </row>
    <row r="67" spans="1:7" ht="15" customHeight="1" x14ac:dyDescent="0.25">
      <c r="A67" s="70" t="str">
        <f>A18</f>
        <v>Caribe Navigator</v>
      </c>
      <c r="B67" s="71">
        <f>B18</f>
        <v>724</v>
      </c>
      <c r="C67" s="72">
        <f t="shared" si="10"/>
        <v>45166</v>
      </c>
      <c r="D67" s="80">
        <f>D18</f>
        <v>45166</v>
      </c>
      <c r="E67" s="72">
        <f t="shared" si="11"/>
        <v>45170</v>
      </c>
      <c r="F67" s="73">
        <f>D67+4</f>
        <v>45170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31" t="s">
        <v>14</v>
      </c>
      <c r="B69" s="131"/>
      <c r="C69" s="131"/>
      <c r="D69" s="131"/>
      <c r="E69" s="131"/>
      <c r="F69" s="26"/>
    </row>
    <row r="70" spans="1:7" ht="12.75" customHeight="1" x14ac:dyDescent="0.25">
      <c r="A70" s="12"/>
      <c r="B70" s="20"/>
      <c r="C70" s="13"/>
      <c r="D70" s="21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ECB79-DB2E-4BEC-BD0D-86BD7E34A7DE}">
  <sheetPr>
    <tabColor rgb="FFFFFF00"/>
  </sheetPr>
  <dimension ref="A1:K70"/>
  <sheetViews>
    <sheetView zoomScaleNormal="100" workbookViewId="0">
      <selection sqref="A1:F1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65">
        <v>45108</v>
      </c>
      <c r="B1" s="165"/>
      <c r="C1" s="165"/>
      <c r="D1" s="165"/>
      <c r="E1" s="165"/>
      <c r="F1" s="165"/>
    </row>
    <row r="2" spans="1:11" ht="15" customHeight="1" x14ac:dyDescent="0.25">
      <c r="C2" s="33" t="s">
        <v>19</v>
      </c>
      <c r="D2" s="34">
        <f ca="1">NOW()</f>
        <v>45278.671788657404</v>
      </c>
      <c r="E2" s="22"/>
      <c r="F2" s="22"/>
    </row>
    <row r="3" spans="1:11" ht="90" customHeight="1" x14ac:dyDescent="0.25">
      <c r="A3" s="32"/>
      <c r="B3" s="32"/>
      <c r="C3" s="32"/>
      <c r="D3" s="16" t="s">
        <v>28</v>
      </c>
      <c r="F3" s="16" t="s">
        <v>29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66"/>
      <c r="B5" s="166"/>
      <c r="C5" s="166"/>
      <c r="D5" s="16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33"/>
    </row>
    <row r="7" spans="1:11" ht="18.75" customHeight="1" x14ac:dyDescent="0.25">
      <c r="A7" s="135" t="s">
        <v>0</v>
      </c>
      <c r="B7" s="136"/>
      <c r="C7" s="137" t="s">
        <v>1</v>
      </c>
      <c r="D7" s="138"/>
      <c r="E7" s="11"/>
      <c r="F7" s="134"/>
    </row>
    <row r="8" spans="1:11" ht="15" customHeight="1" x14ac:dyDescent="0.25">
      <c r="A8" s="159" t="s">
        <v>2</v>
      </c>
      <c r="B8" s="159" t="s">
        <v>3</v>
      </c>
      <c r="C8" s="161" t="s">
        <v>4</v>
      </c>
      <c r="D8" s="162"/>
      <c r="E8" s="163" t="s">
        <v>5</v>
      </c>
      <c r="F8" s="164"/>
    </row>
    <row r="9" spans="1:11" ht="15" customHeight="1" thickBot="1" x14ac:dyDescent="0.3">
      <c r="A9" s="160"/>
      <c r="B9" s="160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9" t="s">
        <v>22</v>
      </c>
      <c r="B10" s="47">
        <v>716</v>
      </c>
      <c r="C10" s="48">
        <f t="shared" ref="C10:C19" si="0">D10</f>
        <v>45110</v>
      </c>
      <c r="D10" s="41">
        <v>45110</v>
      </c>
      <c r="E10" s="58">
        <f>F10</f>
        <v>45112</v>
      </c>
      <c r="F10" s="40">
        <f>D10+2</f>
        <v>45112</v>
      </c>
      <c r="I10" s="27"/>
      <c r="J10" s="28"/>
      <c r="K10" s="29"/>
    </row>
    <row r="11" spans="1:11" ht="15" customHeight="1" x14ac:dyDescent="0.25">
      <c r="A11" s="50" t="s">
        <v>27</v>
      </c>
      <c r="B11" s="95">
        <v>30</v>
      </c>
      <c r="C11" s="61">
        <f t="shared" si="0"/>
        <v>45113</v>
      </c>
      <c r="D11" s="51">
        <f>D10+3</f>
        <v>45113</v>
      </c>
      <c r="E11" s="57">
        <f t="shared" ref="E11:E19" si="1">F11</f>
        <v>45115</v>
      </c>
      <c r="F11" s="52">
        <f t="shared" ref="F11:F19" si="2">D11+2</f>
        <v>45115</v>
      </c>
      <c r="I11" s="27"/>
      <c r="J11" s="28"/>
      <c r="K11" s="29"/>
    </row>
    <row r="12" spans="1:11" ht="15" customHeight="1" x14ac:dyDescent="0.25">
      <c r="A12" s="39" t="s">
        <v>22</v>
      </c>
      <c r="B12" s="113">
        <f>B10+1</f>
        <v>717</v>
      </c>
      <c r="C12" s="112">
        <f t="shared" si="0"/>
        <v>45117</v>
      </c>
      <c r="D12" s="40">
        <f>D10+7</f>
        <v>45117</v>
      </c>
      <c r="E12" s="58">
        <f t="shared" si="1"/>
        <v>45119</v>
      </c>
      <c r="F12" s="40">
        <f t="shared" si="2"/>
        <v>45119</v>
      </c>
      <c r="I12" s="30"/>
      <c r="J12" s="28"/>
      <c r="K12" s="29"/>
    </row>
    <row r="13" spans="1:11" ht="15" customHeight="1" x14ac:dyDescent="0.25">
      <c r="A13" s="50" t="s">
        <v>27</v>
      </c>
      <c r="B13" s="95">
        <f>B11+1</f>
        <v>31</v>
      </c>
      <c r="C13" s="49">
        <f t="shared" si="0"/>
        <v>45120</v>
      </c>
      <c r="D13" s="52">
        <f t="shared" ref="D13:D19" si="3">D11+7</f>
        <v>45120</v>
      </c>
      <c r="E13" s="55">
        <f t="shared" si="1"/>
        <v>45122</v>
      </c>
      <c r="F13" s="52">
        <f t="shared" si="2"/>
        <v>45122</v>
      </c>
      <c r="I13" s="30"/>
      <c r="J13" s="28"/>
      <c r="K13" s="29"/>
    </row>
    <row r="14" spans="1:11" ht="12.75" customHeight="1" x14ac:dyDescent="0.25">
      <c r="A14" s="39" t="s">
        <v>22</v>
      </c>
      <c r="B14" s="113">
        <f>B12+1</f>
        <v>718</v>
      </c>
      <c r="C14" s="112">
        <f t="shared" si="0"/>
        <v>45124</v>
      </c>
      <c r="D14" s="40">
        <f t="shared" si="3"/>
        <v>45124</v>
      </c>
      <c r="E14" s="58">
        <f t="shared" si="1"/>
        <v>45126</v>
      </c>
      <c r="F14" s="40">
        <f t="shared" si="2"/>
        <v>45126</v>
      </c>
      <c r="I14" s="30"/>
      <c r="J14" s="28"/>
      <c r="K14" s="29"/>
    </row>
    <row r="15" spans="1:11" ht="15" customHeight="1" x14ac:dyDescent="0.25">
      <c r="A15" s="50" t="s">
        <v>27</v>
      </c>
      <c r="B15" s="95">
        <f t="shared" ref="B15:B19" si="4">B13+1</f>
        <v>32</v>
      </c>
      <c r="C15" s="49">
        <f t="shared" si="0"/>
        <v>45127</v>
      </c>
      <c r="D15" s="52">
        <f t="shared" si="3"/>
        <v>45127</v>
      </c>
      <c r="E15" s="55">
        <f t="shared" si="1"/>
        <v>45129</v>
      </c>
      <c r="F15" s="52">
        <f t="shared" si="2"/>
        <v>45129</v>
      </c>
      <c r="I15" s="30"/>
      <c r="J15" s="28"/>
      <c r="K15" s="29"/>
    </row>
    <row r="16" spans="1:11" ht="15" customHeight="1" x14ac:dyDescent="0.25">
      <c r="A16" s="39" t="s">
        <v>22</v>
      </c>
      <c r="B16" s="114">
        <f>B14+1</f>
        <v>719</v>
      </c>
      <c r="C16" s="48">
        <f t="shared" si="0"/>
        <v>45131</v>
      </c>
      <c r="D16" s="40">
        <f t="shared" si="3"/>
        <v>45131</v>
      </c>
      <c r="E16" s="58">
        <f t="shared" si="1"/>
        <v>45133</v>
      </c>
      <c r="F16" s="40">
        <f t="shared" si="2"/>
        <v>45133</v>
      </c>
      <c r="I16" s="30"/>
      <c r="J16" s="28"/>
      <c r="K16" s="29"/>
    </row>
    <row r="17" spans="1:11" ht="15" customHeight="1" x14ac:dyDescent="0.25">
      <c r="A17" s="50" t="s">
        <v>27</v>
      </c>
      <c r="B17" s="95">
        <f t="shared" si="4"/>
        <v>33</v>
      </c>
      <c r="C17" s="49">
        <f t="shared" si="0"/>
        <v>45134</v>
      </c>
      <c r="D17" s="52">
        <f t="shared" si="3"/>
        <v>45134</v>
      </c>
      <c r="E17" s="57">
        <f t="shared" si="1"/>
        <v>45136</v>
      </c>
      <c r="F17" s="52">
        <f>D17+2</f>
        <v>45136</v>
      </c>
      <c r="I17" s="30"/>
      <c r="J17" s="28"/>
      <c r="K17" s="29"/>
    </row>
    <row r="18" spans="1:11" ht="15" customHeight="1" x14ac:dyDescent="0.25">
      <c r="A18" s="39" t="s">
        <v>22</v>
      </c>
      <c r="B18" s="114">
        <f>B16+1</f>
        <v>720</v>
      </c>
      <c r="C18" s="48">
        <f t="shared" si="0"/>
        <v>45138</v>
      </c>
      <c r="D18" s="40">
        <f t="shared" si="3"/>
        <v>45138</v>
      </c>
      <c r="E18" s="58">
        <f t="shared" si="1"/>
        <v>45140</v>
      </c>
      <c r="F18" s="40">
        <f t="shared" si="2"/>
        <v>45140</v>
      </c>
      <c r="I18" s="30"/>
      <c r="J18" s="28"/>
      <c r="K18" s="29"/>
    </row>
    <row r="19" spans="1:11" ht="15" customHeight="1" x14ac:dyDescent="0.25">
      <c r="A19" s="50" t="s">
        <v>27</v>
      </c>
      <c r="B19" s="95">
        <f t="shared" si="4"/>
        <v>34</v>
      </c>
      <c r="C19" s="49">
        <f t="shared" si="0"/>
        <v>45141</v>
      </c>
      <c r="D19" s="52">
        <f t="shared" si="3"/>
        <v>45141</v>
      </c>
      <c r="E19" s="55">
        <f t="shared" si="1"/>
        <v>45143</v>
      </c>
      <c r="F19" s="52">
        <f t="shared" si="2"/>
        <v>45143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3"/>
      <c r="B26" s="15"/>
      <c r="C26" s="16"/>
      <c r="D26" s="17"/>
      <c r="E26" s="16"/>
      <c r="F26" s="17"/>
    </row>
    <row r="27" spans="1:11" ht="7.5" customHeight="1" x14ac:dyDescent="0.25">
      <c r="A27" s="94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33"/>
    </row>
    <row r="29" spans="1:11" ht="18.75" customHeight="1" x14ac:dyDescent="0.25">
      <c r="A29" s="135" t="s">
        <v>0</v>
      </c>
      <c r="B29" s="136"/>
      <c r="C29" s="152" t="s">
        <v>8</v>
      </c>
      <c r="D29" s="153"/>
      <c r="E29" s="11"/>
      <c r="F29" s="134"/>
    </row>
    <row r="30" spans="1:11" ht="15" customHeight="1" x14ac:dyDescent="0.25">
      <c r="A30" s="154" t="s">
        <v>2</v>
      </c>
      <c r="B30" s="154" t="s">
        <v>3</v>
      </c>
      <c r="C30" s="156" t="s">
        <v>18</v>
      </c>
      <c r="D30" s="157"/>
      <c r="E30" s="158" t="s">
        <v>9</v>
      </c>
      <c r="F30" s="157"/>
    </row>
    <row r="31" spans="1:11" ht="15" customHeight="1" x14ac:dyDescent="0.25">
      <c r="A31" s="155"/>
      <c r="B31" s="155"/>
      <c r="C31" s="83" t="s">
        <v>6</v>
      </c>
      <c r="D31" s="93" t="s">
        <v>7</v>
      </c>
      <c r="E31" s="84" t="s">
        <v>6</v>
      </c>
      <c r="F31" s="84" t="s">
        <v>7</v>
      </c>
    </row>
    <row r="32" spans="1:11" ht="15" customHeight="1" x14ac:dyDescent="0.25">
      <c r="A32" s="101" t="s">
        <v>20</v>
      </c>
      <c r="B32" s="103">
        <v>529</v>
      </c>
      <c r="C32" s="86">
        <f t="shared" ref="C32:C41" si="5">D32</f>
        <v>45110</v>
      </c>
      <c r="D32" s="92">
        <f>D10</f>
        <v>45110</v>
      </c>
      <c r="E32" s="59">
        <f t="shared" ref="E32:E41" si="6">F32</f>
        <v>45115</v>
      </c>
      <c r="F32" s="91">
        <f>D32+5</f>
        <v>45115</v>
      </c>
    </row>
    <row r="33" spans="1:6" ht="15" customHeight="1" x14ac:dyDescent="0.25">
      <c r="A33" s="102" t="s">
        <v>23</v>
      </c>
      <c r="B33" s="111">
        <v>232</v>
      </c>
      <c r="C33" s="77">
        <f t="shared" si="5"/>
        <v>45114</v>
      </c>
      <c r="D33" s="78">
        <f>D32+4</f>
        <v>45114</v>
      </c>
      <c r="E33" s="79">
        <f t="shared" si="6"/>
        <v>45117</v>
      </c>
      <c r="F33" s="78">
        <f>D33+3</f>
        <v>45117</v>
      </c>
    </row>
    <row r="34" spans="1:6" ht="15" customHeight="1" x14ac:dyDescent="0.25">
      <c r="A34" s="101" t="s">
        <v>20</v>
      </c>
      <c r="B34" s="106">
        <v>530</v>
      </c>
      <c r="C34" s="86">
        <f t="shared" si="5"/>
        <v>45118</v>
      </c>
      <c r="D34" s="87">
        <f>D32+8</f>
        <v>45118</v>
      </c>
      <c r="E34" s="59">
        <f t="shared" si="6"/>
        <v>45122</v>
      </c>
      <c r="F34" s="91">
        <f>D34+4</f>
        <v>45122</v>
      </c>
    </row>
    <row r="35" spans="1:6" ht="15" customHeight="1" x14ac:dyDescent="0.25">
      <c r="A35" s="102" t="s">
        <v>35</v>
      </c>
      <c r="B35" s="111">
        <v>665</v>
      </c>
      <c r="C35" s="77">
        <f t="shared" si="5"/>
        <v>45121</v>
      </c>
      <c r="D35" s="78">
        <f>D33+7</f>
        <v>45121</v>
      </c>
      <c r="E35" s="79">
        <f t="shared" si="6"/>
        <v>45124</v>
      </c>
      <c r="F35" s="78">
        <f>D35+3</f>
        <v>45124</v>
      </c>
    </row>
    <row r="36" spans="1:6" ht="15" customHeight="1" x14ac:dyDescent="0.25">
      <c r="A36" s="101" t="s">
        <v>23</v>
      </c>
      <c r="B36" s="85">
        <v>233</v>
      </c>
      <c r="C36" s="86">
        <f t="shared" si="5"/>
        <v>45125</v>
      </c>
      <c r="D36" s="87">
        <f>D34+7</f>
        <v>45125</v>
      </c>
      <c r="E36" s="59">
        <f t="shared" si="6"/>
        <v>45129</v>
      </c>
      <c r="F36" s="91">
        <f>D36+4</f>
        <v>45129</v>
      </c>
    </row>
    <row r="37" spans="1:6" ht="15" customHeight="1" x14ac:dyDescent="0.25">
      <c r="A37" s="102" t="s">
        <v>35</v>
      </c>
      <c r="B37" s="111">
        <v>666</v>
      </c>
      <c r="C37" s="77">
        <f t="shared" si="5"/>
        <v>45128</v>
      </c>
      <c r="D37" s="78">
        <f>D35+7</f>
        <v>45128</v>
      </c>
      <c r="E37" s="79">
        <f t="shared" si="6"/>
        <v>45131</v>
      </c>
      <c r="F37" s="78">
        <f>D37+3</f>
        <v>45131</v>
      </c>
    </row>
    <row r="38" spans="1:6" ht="15" customHeight="1" x14ac:dyDescent="0.25">
      <c r="A38" s="101" t="s">
        <v>20</v>
      </c>
      <c r="B38" s="104">
        <v>531</v>
      </c>
      <c r="C38" s="81">
        <f t="shared" si="5"/>
        <v>45131</v>
      </c>
      <c r="D38" s="82">
        <f>D36+6</f>
        <v>45131</v>
      </c>
      <c r="E38" s="59">
        <f t="shared" si="6"/>
        <v>45136</v>
      </c>
      <c r="F38" s="91">
        <f>D38+5</f>
        <v>45136</v>
      </c>
    </row>
    <row r="39" spans="1:6" ht="15" customHeight="1" x14ac:dyDescent="0.25">
      <c r="A39" s="102" t="s">
        <v>35</v>
      </c>
      <c r="B39" s="111">
        <v>667</v>
      </c>
      <c r="C39" s="77">
        <f t="shared" si="5"/>
        <v>45135</v>
      </c>
      <c r="D39" s="78">
        <f>D37+7</f>
        <v>45135</v>
      </c>
      <c r="E39" s="79">
        <f t="shared" si="6"/>
        <v>45138</v>
      </c>
      <c r="F39" s="78">
        <f>D39+3</f>
        <v>45138</v>
      </c>
    </row>
    <row r="40" spans="1:6" ht="15" customHeight="1" x14ac:dyDescent="0.25">
      <c r="A40" s="101" t="s">
        <v>23</v>
      </c>
      <c r="B40" s="85">
        <v>234</v>
      </c>
      <c r="C40" s="81">
        <f t="shared" si="5"/>
        <v>45139</v>
      </c>
      <c r="D40" s="82">
        <f>D38+8</f>
        <v>45139</v>
      </c>
      <c r="E40" s="59">
        <f t="shared" si="6"/>
        <v>45143</v>
      </c>
      <c r="F40" s="91">
        <f>D40+4</f>
        <v>45143</v>
      </c>
    </row>
    <row r="41" spans="1:6" ht="15" customHeight="1" x14ac:dyDescent="0.25">
      <c r="A41" s="102" t="s">
        <v>35</v>
      </c>
      <c r="B41" s="111">
        <v>668</v>
      </c>
      <c r="C41" s="77">
        <f t="shared" si="5"/>
        <v>45142</v>
      </c>
      <c r="D41" s="78">
        <f>D39+7</f>
        <v>45142</v>
      </c>
      <c r="E41" s="79">
        <f t="shared" si="6"/>
        <v>45145</v>
      </c>
      <c r="F41" s="78">
        <f>D41+3</f>
        <v>45145</v>
      </c>
    </row>
    <row r="42" spans="1:6" ht="15" customHeight="1" x14ac:dyDescent="0.25">
      <c r="A42" s="132" t="s">
        <v>15</v>
      </c>
      <c r="B42" s="132"/>
      <c r="C42" s="132"/>
      <c r="D42" s="132"/>
      <c r="E42" s="132"/>
      <c r="F42" s="2"/>
    </row>
    <row r="43" spans="1:6" ht="15" customHeight="1" x14ac:dyDescent="0.25">
      <c r="A43" s="131" t="s">
        <v>14</v>
      </c>
      <c r="B43" s="131"/>
      <c r="C43" s="131"/>
      <c r="D43" s="131"/>
      <c r="E43" s="131"/>
      <c r="F43" s="2"/>
    </row>
    <row r="44" spans="1:6" x14ac:dyDescent="0.25">
      <c r="A44" s="43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33"/>
    </row>
    <row r="47" spans="1:6" ht="18.75" customHeight="1" x14ac:dyDescent="0.25">
      <c r="A47" s="135" t="s">
        <v>0</v>
      </c>
      <c r="B47" s="136"/>
      <c r="C47" s="137" t="s">
        <v>10</v>
      </c>
      <c r="D47" s="138"/>
      <c r="E47" s="11"/>
      <c r="F47" s="134"/>
    </row>
    <row r="48" spans="1:6" ht="15" customHeight="1" x14ac:dyDescent="0.25">
      <c r="A48" s="145" t="s">
        <v>2</v>
      </c>
      <c r="B48" s="145" t="s">
        <v>3</v>
      </c>
      <c r="C48" s="148" t="s">
        <v>4</v>
      </c>
      <c r="D48" s="149"/>
      <c r="E48" s="150" t="s">
        <v>11</v>
      </c>
      <c r="F48" s="151"/>
    </row>
    <row r="49" spans="1:6" ht="15" customHeight="1" thickBot="1" x14ac:dyDescent="0.3">
      <c r="A49" s="146"/>
      <c r="B49" s="147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97" t="str">
        <f>A33</f>
        <v>Vanquish</v>
      </c>
      <c r="B50" s="108">
        <f>B33</f>
        <v>232</v>
      </c>
      <c r="C50" s="53">
        <f t="shared" ref="C50:C55" si="7">D50</f>
        <v>45114</v>
      </c>
      <c r="D50" s="36">
        <f>D33</f>
        <v>45114</v>
      </c>
      <c r="E50" s="56">
        <f t="shared" ref="E50:E55" si="8">F50</f>
        <v>45118</v>
      </c>
      <c r="F50" s="37">
        <f>D50+4</f>
        <v>45118</v>
      </c>
    </row>
    <row r="51" spans="1:6" ht="15" customHeight="1" x14ac:dyDescent="0.25">
      <c r="A51" s="98" t="str">
        <f>A35</f>
        <v>Caribe Mariner</v>
      </c>
      <c r="B51" s="109">
        <f>B35</f>
        <v>665</v>
      </c>
      <c r="C51" s="54">
        <f t="shared" si="7"/>
        <v>45121</v>
      </c>
      <c r="D51" s="44">
        <f>D35</f>
        <v>45121</v>
      </c>
      <c r="E51" s="54">
        <f t="shared" si="8"/>
        <v>45125</v>
      </c>
      <c r="F51" s="44">
        <f>D51+4</f>
        <v>45125</v>
      </c>
    </row>
    <row r="52" spans="1:6" ht="15" customHeight="1" x14ac:dyDescent="0.25">
      <c r="A52" s="99" t="str">
        <f>A37</f>
        <v>Caribe Mariner</v>
      </c>
      <c r="B52" s="110">
        <f>B37</f>
        <v>666</v>
      </c>
      <c r="C52" s="53">
        <f t="shared" si="7"/>
        <v>45128</v>
      </c>
      <c r="D52" s="46">
        <f>D37</f>
        <v>45128</v>
      </c>
      <c r="E52" s="56">
        <f t="shared" si="8"/>
        <v>45132</v>
      </c>
      <c r="F52" s="37">
        <f t="shared" ref="F52:F54" si="9">D52+4</f>
        <v>45132</v>
      </c>
    </row>
    <row r="53" spans="1:6" ht="15" customHeight="1" x14ac:dyDescent="0.25">
      <c r="A53" s="98" t="str">
        <f>A39</f>
        <v>Caribe Mariner</v>
      </c>
      <c r="B53" s="109">
        <f>B39</f>
        <v>667</v>
      </c>
      <c r="C53" s="54">
        <f t="shared" si="7"/>
        <v>45135</v>
      </c>
      <c r="D53" s="44">
        <f>D39</f>
        <v>45135</v>
      </c>
      <c r="E53" s="54">
        <f t="shared" si="8"/>
        <v>45139</v>
      </c>
      <c r="F53" s="44">
        <f t="shared" si="9"/>
        <v>45139</v>
      </c>
    </row>
    <row r="54" spans="1:6" ht="12.75" customHeight="1" x14ac:dyDescent="0.25">
      <c r="A54" s="100" t="str">
        <f>A41</f>
        <v>Caribe Mariner</v>
      </c>
      <c r="B54" s="110">
        <f>B41</f>
        <v>668</v>
      </c>
      <c r="C54" s="53">
        <f t="shared" si="7"/>
        <v>45142</v>
      </c>
      <c r="D54" s="74">
        <f>D41</f>
        <v>45142</v>
      </c>
      <c r="E54" s="56">
        <f t="shared" si="8"/>
        <v>45146</v>
      </c>
      <c r="F54" s="37">
        <f t="shared" si="9"/>
        <v>45146</v>
      </c>
    </row>
    <row r="55" spans="1:6" ht="15" customHeight="1" x14ac:dyDescent="0.25">
      <c r="A55" s="98" t="str">
        <f>A54</f>
        <v>Caribe Mariner</v>
      </c>
      <c r="B55" s="109">
        <f>B54+1</f>
        <v>669</v>
      </c>
      <c r="C55" s="54">
        <f t="shared" si="7"/>
        <v>45149</v>
      </c>
      <c r="D55" s="44">
        <f>D54+7</f>
        <v>45149</v>
      </c>
      <c r="E55" s="54">
        <f t="shared" si="8"/>
        <v>45153</v>
      </c>
      <c r="F55" s="44">
        <f>D55+4</f>
        <v>45153</v>
      </c>
    </row>
    <row r="56" spans="1:6" ht="12.75" customHeight="1" x14ac:dyDescent="0.25">
      <c r="A56" s="132" t="s">
        <v>16</v>
      </c>
      <c r="B56" s="132"/>
      <c r="C56" s="132"/>
      <c r="D56" s="132"/>
      <c r="E56" s="132"/>
      <c r="F56" s="2"/>
    </row>
    <row r="57" spans="1:6" ht="12.75" customHeight="1" x14ac:dyDescent="0.25">
      <c r="A57" s="131" t="s">
        <v>14</v>
      </c>
      <c r="B57" s="131"/>
      <c r="C57" s="131"/>
      <c r="D57" s="131"/>
      <c r="E57" s="131"/>
      <c r="F57" s="2"/>
    </row>
    <row r="58" spans="1:6" ht="17.25" customHeight="1" x14ac:dyDescent="0.25">
      <c r="A58" s="43"/>
      <c r="B58" s="94"/>
      <c r="C58" s="94"/>
      <c r="D58" s="94"/>
      <c r="E58" s="94"/>
      <c r="F58" s="2"/>
    </row>
    <row r="59" spans="1:6" ht="26.25" customHeight="1" x14ac:dyDescent="0.25">
      <c r="A59" s="7"/>
      <c r="B59" s="8"/>
      <c r="C59" s="9"/>
      <c r="D59" s="10"/>
      <c r="E59" s="9"/>
      <c r="F59" s="133"/>
    </row>
    <row r="60" spans="1:6" ht="18.75" customHeight="1" x14ac:dyDescent="0.25">
      <c r="A60" s="135" t="s">
        <v>0</v>
      </c>
      <c r="B60" s="136"/>
      <c r="C60" s="137" t="s">
        <v>12</v>
      </c>
      <c r="D60" s="138"/>
      <c r="E60" s="11"/>
      <c r="F60" s="134"/>
    </row>
    <row r="61" spans="1:6" ht="15" customHeight="1" x14ac:dyDescent="0.25">
      <c r="A61" s="139" t="s">
        <v>2</v>
      </c>
      <c r="B61" s="139" t="s">
        <v>3</v>
      </c>
      <c r="C61" s="141" t="s">
        <v>4</v>
      </c>
      <c r="D61" s="142"/>
      <c r="E61" s="143" t="s">
        <v>13</v>
      </c>
      <c r="F61" s="144"/>
    </row>
    <row r="62" spans="1:6" ht="15" customHeight="1" x14ac:dyDescent="0.25">
      <c r="A62" s="140"/>
      <c r="B62" s="140"/>
      <c r="C62" s="62" t="s">
        <v>6</v>
      </c>
      <c r="D62" s="62" t="s">
        <v>7</v>
      </c>
      <c r="E62" s="62" t="s">
        <v>6</v>
      </c>
      <c r="F62" s="62" t="s">
        <v>7</v>
      </c>
    </row>
    <row r="63" spans="1:6" ht="15" customHeight="1" x14ac:dyDescent="0.25">
      <c r="A63" s="70" t="str">
        <f>A32</f>
        <v>Jan Caribe</v>
      </c>
      <c r="B63" s="71">
        <f>B32</f>
        <v>529</v>
      </c>
      <c r="C63" s="72">
        <f>D63</f>
        <v>45110</v>
      </c>
      <c r="D63" s="73">
        <f>D32</f>
        <v>45110</v>
      </c>
      <c r="E63" s="72">
        <f>F63</f>
        <v>45114</v>
      </c>
      <c r="F63" s="73">
        <f>D63+4</f>
        <v>45114</v>
      </c>
    </row>
    <row r="64" spans="1:6" ht="15" customHeight="1" x14ac:dyDescent="0.25">
      <c r="A64" s="63" t="str">
        <f>A34</f>
        <v>Jan Caribe</v>
      </c>
      <c r="B64" s="105">
        <f>B34</f>
        <v>530</v>
      </c>
      <c r="C64" s="65">
        <f t="shared" ref="C64:C67" si="10">D64</f>
        <v>45118</v>
      </c>
      <c r="D64" s="66">
        <f>D34</f>
        <v>45118</v>
      </c>
      <c r="E64" s="65">
        <f t="shared" ref="E64:E67" si="11">F64</f>
        <v>45123</v>
      </c>
      <c r="F64" s="67">
        <f>D64+5</f>
        <v>45123</v>
      </c>
    </row>
    <row r="65" spans="1:7" ht="15" customHeight="1" x14ac:dyDescent="0.25">
      <c r="A65" s="70" t="str">
        <f>A36</f>
        <v>Vanquish</v>
      </c>
      <c r="B65" s="71">
        <f>B36</f>
        <v>233</v>
      </c>
      <c r="C65" s="72">
        <f t="shared" si="10"/>
        <v>45125</v>
      </c>
      <c r="D65" s="80">
        <f>D36</f>
        <v>45125</v>
      </c>
      <c r="E65" s="72">
        <f t="shared" si="11"/>
        <v>45128</v>
      </c>
      <c r="F65" s="73">
        <f>D65+3</f>
        <v>45128</v>
      </c>
    </row>
    <row r="66" spans="1:7" ht="15" customHeight="1" x14ac:dyDescent="0.25">
      <c r="A66" s="63" t="str">
        <f>A38</f>
        <v>Jan Caribe</v>
      </c>
      <c r="B66" s="105">
        <f>B38</f>
        <v>531</v>
      </c>
      <c r="C66" s="65">
        <f t="shared" si="10"/>
        <v>45131</v>
      </c>
      <c r="D66" s="66">
        <f>D38</f>
        <v>45131</v>
      </c>
      <c r="E66" s="65">
        <f t="shared" si="11"/>
        <v>45135</v>
      </c>
      <c r="F66" s="67">
        <f>D66+4</f>
        <v>45135</v>
      </c>
    </row>
    <row r="67" spans="1:7" ht="15" customHeight="1" x14ac:dyDescent="0.25">
      <c r="A67" s="70" t="str">
        <f>A40</f>
        <v>Vanquish</v>
      </c>
      <c r="B67" s="71">
        <f>B40</f>
        <v>234</v>
      </c>
      <c r="C67" s="72">
        <f t="shared" si="10"/>
        <v>45139</v>
      </c>
      <c r="D67" s="80">
        <f>D40</f>
        <v>45139</v>
      </c>
      <c r="E67" s="72">
        <f t="shared" si="11"/>
        <v>45142</v>
      </c>
      <c r="F67" s="73">
        <f t="shared" ref="F67" si="12">D67+3</f>
        <v>45142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31" t="s">
        <v>14</v>
      </c>
      <c r="B69" s="131"/>
      <c r="C69" s="131"/>
      <c r="D69" s="131"/>
      <c r="E69" s="131"/>
      <c r="F69" s="26"/>
    </row>
    <row r="70" spans="1:7" ht="12.75" customHeight="1" x14ac:dyDescent="0.25">
      <c r="A70" s="12"/>
      <c r="B70" s="20"/>
      <c r="C70" s="13"/>
      <c r="D70" s="21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D0AFA-BEDF-4C63-B67E-1390085E8306}">
  <sheetPr>
    <tabColor rgb="FFFFFF00"/>
  </sheetPr>
  <dimension ref="A1:K70"/>
  <sheetViews>
    <sheetView zoomScaleNormal="100" workbookViewId="0">
      <selection activeCell="E66" sqref="E66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65">
        <v>45078</v>
      </c>
      <c r="B1" s="165"/>
      <c r="C1" s="165"/>
      <c r="D1" s="165"/>
      <c r="E1" s="165"/>
      <c r="F1" s="165"/>
    </row>
    <row r="2" spans="1:11" ht="15" customHeight="1" x14ac:dyDescent="0.25">
      <c r="C2" s="33" t="s">
        <v>19</v>
      </c>
      <c r="D2" s="34">
        <f ca="1">NOW()</f>
        <v>45278.671788657404</v>
      </c>
      <c r="E2" s="22"/>
      <c r="F2" s="22"/>
    </row>
    <row r="3" spans="1:11" ht="90" customHeight="1" x14ac:dyDescent="0.25">
      <c r="A3" s="32"/>
      <c r="B3" s="32"/>
      <c r="C3" s="32"/>
      <c r="D3" s="16" t="s">
        <v>28</v>
      </c>
      <c r="F3" s="16" t="s">
        <v>29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66"/>
      <c r="B5" s="166"/>
      <c r="C5" s="166"/>
      <c r="D5" s="16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33"/>
    </row>
    <row r="7" spans="1:11" ht="18.75" customHeight="1" x14ac:dyDescent="0.25">
      <c r="A7" s="135" t="s">
        <v>0</v>
      </c>
      <c r="B7" s="136"/>
      <c r="C7" s="137" t="s">
        <v>1</v>
      </c>
      <c r="D7" s="138"/>
      <c r="E7" s="11"/>
      <c r="F7" s="134"/>
    </row>
    <row r="8" spans="1:11" ht="15" customHeight="1" x14ac:dyDescent="0.25">
      <c r="A8" s="159" t="s">
        <v>2</v>
      </c>
      <c r="B8" s="159" t="s">
        <v>3</v>
      </c>
      <c r="C8" s="161" t="s">
        <v>4</v>
      </c>
      <c r="D8" s="162"/>
      <c r="E8" s="163" t="s">
        <v>5</v>
      </c>
      <c r="F8" s="164"/>
    </row>
    <row r="9" spans="1:11" ht="15" customHeight="1" thickBot="1" x14ac:dyDescent="0.3">
      <c r="A9" s="160"/>
      <c r="B9" s="160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9" t="s">
        <v>22</v>
      </c>
      <c r="B10" s="47">
        <v>712</v>
      </c>
      <c r="C10" s="48">
        <f t="shared" ref="C10:C19" si="0">D10</f>
        <v>45076</v>
      </c>
      <c r="D10" s="41">
        <v>45076</v>
      </c>
      <c r="E10" s="58">
        <f>F10</f>
        <v>45078</v>
      </c>
      <c r="F10" s="40">
        <f>D10+2</f>
        <v>45078</v>
      </c>
      <c r="I10" s="27"/>
      <c r="J10" s="28"/>
      <c r="K10" s="29"/>
    </row>
    <row r="11" spans="1:11" ht="15" customHeight="1" x14ac:dyDescent="0.25">
      <c r="A11" s="50" t="s">
        <v>27</v>
      </c>
      <c r="B11" s="95">
        <v>25</v>
      </c>
      <c r="C11" s="61">
        <f t="shared" si="0"/>
        <v>45078</v>
      </c>
      <c r="D11" s="51">
        <f>D10+2</f>
        <v>45078</v>
      </c>
      <c r="E11" s="57">
        <f t="shared" ref="E11:E19" si="1">F11</f>
        <v>45080</v>
      </c>
      <c r="F11" s="52">
        <f t="shared" ref="F11:F19" si="2">D11+2</f>
        <v>45080</v>
      </c>
      <c r="I11" s="27"/>
      <c r="J11" s="28"/>
      <c r="K11" s="29"/>
    </row>
    <row r="12" spans="1:11" ht="15" customHeight="1" x14ac:dyDescent="0.25">
      <c r="A12" s="39" t="s">
        <v>22</v>
      </c>
      <c r="B12" s="113">
        <f>B10+1</f>
        <v>713</v>
      </c>
      <c r="C12" s="112">
        <f t="shared" si="0"/>
        <v>45082</v>
      </c>
      <c r="D12" s="40">
        <f>D10+6</f>
        <v>45082</v>
      </c>
      <c r="E12" s="58">
        <f t="shared" si="1"/>
        <v>45084</v>
      </c>
      <c r="F12" s="40">
        <f t="shared" si="2"/>
        <v>45084</v>
      </c>
      <c r="I12" s="30"/>
      <c r="J12" s="28"/>
      <c r="K12" s="29"/>
    </row>
    <row r="13" spans="1:11" ht="15" customHeight="1" x14ac:dyDescent="0.25">
      <c r="A13" s="50" t="s">
        <v>27</v>
      </c>
      <c r="B13" s="95">
        <f>B11+1</f>
        <v>26</v>
      </c>
      <c r="C13" s="49">
        <f t="shared" si="0"/>
        <v>45085</v>
      </c>
      <c r="D13" s="52">
        <f t="shared" ref="D13:D19" si="3">D11+7</f>
        <v>45085</v>
      </c>
      <c r="E13" s="55">
        <f t="shared" si="1"/>
        <v>45087</v>
      </c>
      <c r="F13" s="52">
        <f t="shared" si="2"/>
        <v>45087</v>
      </c>
      <c r="I13" s="30"/>
      <c r="J13" s="28"/>
      <c r="K13" s="29"/>
    </row>
    <row r="14" spans="1:11" ht="12.75" customHeight="1" x14ac:dyDescent="0.25">
      <c r="A14" s="39" t="s">
        <v>22</v>
      </c>
      <c r="B14" s="113">
        <f>B12+1</f>
        <v>714</v>
      </c>
      <c r="C14" s="112">
        <f t="shared" si="0"/>
        <v>45089</v>
      </c>
      <c r="D14" s="40">
        <f t="shared" si="3"/>
        <v>45089</v>
      </c>
      <c r="E14" s="58">
        <f t="shared" si="1"/>
        <v>45091</v>
      </c>
      <c r="F14" s="40">
        <f t="shared" si="2"/>
        <v>45091</v>
      </c>
      <c r="I14" s="30"/>
      <c r="J14" s="28"/>
      <c r="K14" s="29"/>
    </row>
    <row r="15" spans="1:11" ht="15" customHeight="1" x14ac:dyDescent="0.25">
      <c r="A15" s="50" t="s">
        <v>27</v>
      </c>
      <c r="B15" s="95">
        <f t="shared" ref="B15:B19" si="4">B13+1</f>
        <v>27</v>
      </c>
      <c r="C15" s="49">
        <f t="shared" si="0"/>
        <v>45092</v>
      </c>
      <c r="D15" s="52">
        <f t="shared" si="3"/>
        <v>45092</v>
      </c>
      <c r="E15" s="55">
        <f t="shared" si="1"/>
        <v>45094</v>
      </c>
      <c r="F15" s="52">
        <f t="shared" si="2"/>
        <v>45094</v>
      </c>
      <c r="I15" s="30"/>
      <c r="J15" s="28"/>
      <c r="K15" s="29"/>
    </row>
    <row r="16" spans="1:11" ht="15" customHeight="1" x14ac:dyDescent="0.25">
      <c r="A16" s="39" t="s">
        <v>33</v>
      </c>
      <c r="B16" s="114">
        <v>11</v>
      </c>
      <c r="C16" s="48">
        <f t="shared" si="0"/>
        <v>45096</v>
      </c>
      <c r="D16" s="40">
        <f t="shared" si="3"/>
        <v>45096</v>
      </c>
      <c r="E16" s="58">
        <f t="shared" si="1"/>
        <v>45098</v>
      </c>
      <c r="F16" s="40">
        <f t="shared" si="2"/>
        <v>45098</v>
      </c>
      <c r="I16" s="30"/>
      <c r="J16" s="28"/>
      <c r="K16" s="29"/>
    </row>
    <row r="17" spans="1:11" ht="15" customHeight="1" x14ac:dyDescent="0.25">
      <c r="A17" s="50" t="s">
        <v>27</v>
      </c>
      <c r="B17" s="95">
        <f t="shared" si="4"/>
        <v>28</v>
      </c>
      <c r="C17" s="49">
        <f t="shared" si="0"/>
        <v>45099</v>
      </c>
      <c r="D17" s="52">
        <f t="shared" si="3"/>
        <v>45099</v>
      </c>
      <c r="E17" s="57">
        <f t="shared" si="1"/>
        <v>45101</v>
      </c>
      <c r="F17" s="52">
        <f>D17+2</f>
        <v>45101</v>
      </c>
      <c r="I17" s="30"/>
      <c r="J17" s="28"/>
      <c r="K17" s="29"/>
    </row>
    <row r="18" spans="1:11" ht="15" customHeight="1" x14ac:dyDescent="0.25">
      <c r="A18" s="39" t="s">
        <v>22</v>
      </c>
      <c r="B18" s="114">
        <v>715</v>
      </c>
      <c r="C18" s="48">
        <f t="shared" si="0"/>
        <v>45103</v>
      </c>
      <c r="D18" s="40">
        <f t="shared" si="3"/>
        <v>45103</v>
      </c>
      <c r="E18" s="58">
        <f t="shared" si="1"/>
        <v>45105</v>
      </c>
      <c r="F18" s="40">
        <f t="shared" si="2"/>
        <v>45105</v>
      </c>
      <c r="I18" s="30"/>
      <c r="J18" s="28"/>
      <c r="K18" s="29"/>
    </row>
    <row r="19" spans="1:11" ht="15" customHeight="1" x14ac:dyDescent="0.25">
      <c r="A19" s="50" t="s">
        <v>27</v>
      </c>
      <c r="B19" s="95">
        <f t="shared" si="4"/>
        <v>29</v>
      </c>
      <c r="C19" s="49">
        <f t="shared" si="0"/>
        <v>45106</v>
      </c>
      <c r="D19" s="52">
        <f t="shared" si="3"/>
        <v>45106</v>
      </c>
      <c r="E19" s="55">
        <f t="shared" si="1"/>
        <v>45108</v>
      </c>
      <c r="F19" s="52">
        <f t="shared" si="2"/>
        <v>45108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3"/>
      <c r="B26" s="15"/>
      <c r="C26" s="16"/>
      <c r="D26" s="17"/>
      <c r="E26" s="16"/>
      <c r="F26" s="17"/>
    </row>
    <row r="27" spans="1:11" ht="7.5" customHeight="1" x14ac:dyDescent="0.25">
      <c r="A27" s="94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33"/>
    </row>
    <row r="29" spans="1:11" ht="18.75" customHeight="1" x14ac:dyDescent="0.25">
      <c r="A29" s="135" t="s">
        <v>0</v>
      </c>
      <c r="B29" s="136"/>
      <c r="C29" s="152" t="s">
        <v>8</v>
      </c>
      <c r="D29" s="153"/>
      <c r="E29" s="11"/>
      <c r="F29" s="134"/>
    </row>
    <row r="30" spans="1:11" ht="15" customHeight="1" x14ac:dyDescent="0.25">
      <c r="A30" s="154" t="s">
        <v>2</v>
      </c>
      <c r="B30" s="154" t="s">
        <v>3</v>
      </c>
      <c r="C30" s="156" t="s">
        <v>18</v>
      </c>
      <c r="D30" s="157"/>
      <c r="E30" s="158" t="s">
        <v>9</v>
      </c>
      <c r="F30" s="157"/>
    </row>
    <row r="31" spans="1:11" ht="15" customHeight="1" x14ac:dyDescent="0.25">
      <c r="A31" s="155"/>
      <c r="B31" s="155"/>
      <c r="C31" s="83" t="s">
        <v>6</v>
      </c>
      <c r="D31" s="93" t="s">
        <v>7</v>
      </c>
      <c r="E31" s="84" t="s">
        <v>6</v>
      </c>
      <c r="F31" s="84" t="s">
        <v>7</v>
      </c>
    </row>
    <row r="32" spans="1:11" ht="15" customHeight="1" x14ac:dyDescent="0.25">
      <c r="A32" s="101" t="s">
        <v>23</v>
      </c>
      <c r="B32" s="103">
        <v>228</v>
      </c>
      <c r="C32" s="86">
        <f t="shared" ref="C32:C41" si="5">D32</f>
        <v>45076</v>
      </c>
      <c r="D32" s="92">
        <f>D10</f>
        <v>45076</v>
      </c>
      <c r="E32" s="59">
        <f t="shared" ref="E32:E41" si="6">F32</f>
        <v>45080</v>
      </c>
      <c r="F32" s="91">
        <f>D32+4</f>
        <v>45080</v>
      </c>
    </row>
    <row r="33" spans="1:6" ht="15" customHeight="1" x14ac:dyDescent="0.25">
      <c r="A33" s="102" t="s">
        <v>32</v>
      </c>
      <c r="B33" s="111">
        <v>9</v>
      </c>
      <c r="C33" s="77">
        <f t="shared" si="5"/>
        <v>45079</v>
      </c>
      <c r="D33" s="78">
        <f>D32+3</f>
        <v>45079</v>
      </c>
      <c r="E33" s="79">
        <f t="shared" si="6"/>
        <v>45082</v>
      </c>
      <c r="F33" s="78">
        <f>D33+3</f>
        <v>45082</v>
      </c>
    </row>
    <row r="34" spans="1:6" ht="15" customHeight="1" x14ac:dyDescent="0.25">
      <c r="A34" s="101" t="s">
        <v>23</v>
      </c>
      <c r="B34" s="106">
        <v>229</v>
      </c>
      <c r="C34" s="86">
        <f t="shared" si="5"/>
        <v>45083</v>
      </c>
      <c r="D34" s="87">
        <f>D32+7</f>
        <v>45083</v>
      </c>
      <c r="E34" s="59">
        <f t="shared" si="6"/>
        <v>45088</v>
      </c>
      <c r="F34" s="91">
        <f>D34+5</f>
        <v>45088</v>
      </c>
    </row>
    <row r="35" spans="1:6" ht="15" customHeight="1" x14ac:dyDescent="0.25">
      <c r="A35" s="102" t="s">
        <v>32</v>
      </c>
      <c r="B35" s="111">
        <f>B33+1</f>
        <v>10</v>
      </c>
      <c r="C35" s="77">
        <f t="shared" si="5"/>
        <v>45086</v>
      </c>
      <c r="D35" s="78">
        <f>D33+7</f>
        <v>45086</v>
      </c>
      <c r="E35" s="79">
        <f t="shared" si="6"/>
        <v>45089</v>
      </c>
      <c r="F35" s="78">
        <f>D35+3</f>
        <v>45089</v>
      </c>
    </row>
    <row r="36" spans="1:6" ht="15" customHeight="1" x14ac:dyDescent="0.25">
      <c r="A36" s="101" t="s">
        <v>20</v>
      </c>
      <c r="B36" s="85">
        <v>527</v>
      </c>
      <c r="C36" s="86">
        <f t="shared" si="5"/>
        <v>45089</v>
      </c>
      <c r="D36" s="87">
        <f>D34+6</f>
        <v>45089</v>
      </c>
      <c r="E36" s="59">
        <f t="shared" si="6"/>
        <v>45094</v>
      </c>
      <c r="F36" s="91">
        <f>D36+5</f>
        <v>45094</v>
      </c>
    </row>
    <row r="37" spans="1:6" ht="15" customHeight="1" x14ac:dyDescent="0.25">
      <c r="A37" s="102" t="s">
        <v>23</v>
      </c>
      <c r="B37" s="111">
        <v>230</v>
      </c>
      <c r="C37" s="77">
        <f t="shared" si="5"/>
        <v>45093</v>
      </c>
      <c r="D37" s="78">
        <f>D35+7</f>
        <v>45093</v>
      </c>
      <c r="E37" s="79">
        <f t="shared" si="6"/>
        <v>45096</v>
      </c>
      <c r="F37" s="78">
        <f>D37+3</f>
        <v>45096</v>
      </c>
    </row>
    <row r="38" spans="1:6" ht="15" customHeight="1" x14ac:dyDescent="0.25">
      <c r="A38" s="101" t="s">
        <v>20</v>
      </c>
      <c r="B38" s="104">
        <v>528</v>
      </c>
      <c r="C38" s="81">
        <f t="shared" si="5"/>
        <v>45097</v>
      </c>
      <c r="D38" s="82">
        <f>D36+8</f>
        <v>45097</v>
      </c>
      <c r="E38" s="59">
        <f t="shared" si="6"/>
        <v>45102</v>
      </c>
      <c r="F38" s="91">
        <f>D38+5</f>
        <v>45102</v>
      </c>
    </row>
    <row r="39" spans="1:6" ht="15" customHeight="1" x14ac:dyDescent="0.25">
      <c r="A39" s="102" t="s">
        <v>34</v>
      </c>
      <c r="B39" s="111">
        <v>663</v>
      </c>
      <c r="C39" s="77">
        <f t="shared" si="5"/>
        <v>45100</v>
      </c>
      <c r="D39" s="78">
        <f>D37+7</f>
        <v>45100</v>
      </c>
      <c r="E39" s="79">
        <f t="shared" si="6"/>
        <v>45103</v>
      </c>
      <c r="F39" s="78">
        <f>D39+3</f>
        <v>45103</v>
      </c>
    </row>
    <row r="40" spans="1:6" ht="15" customHeight="1" x14ac:dyDescent="0.25">
      <c r="A40" s="101" t="s">
        <v>23</v>
      </c>
      <c r="B40" s="85">
        <v>231</v>
      </c>
      <c r="C40" s="81">
        <f t="shared" si="5"/>
        <v>45104</v>
      </c>
      <c r="D40" s="82">
        <f>D38+7</f>
        <v>45104</v>
      </c>
      <c r="E40" s="59">
        <f t="shared" si="6"/>
        <v>45108</v>
      </c>
      <c r="F40" s="91">
        <f>D40+4</f>
        <v>45108</v>
      </c>
    </row>
    <row r="41" spans="1:6" ht="15" customHeight="1" x14ac:dyDescent="0.25">
      <c r="A41" s="102" t="s">
        <v>35</v>
      </c>
      <c r="B41" s="111">
        <f>B39+1</f>
        <v>664</v>
      </c>
      <c r="C41" s="77">
        <f t="shared" si="5"/>
        <v>45107</v>
      </c>
      <c r="D41" s="78">
        <f>D39+7</f>
        <v>45107</v>
      </c>
      <c r="E41" s="79">
        <f t="shared" si="6"/>
        <v>45110</v>
      </c>
      <c r="F41" s="78">
        <f>D41+3</f>
        <v>45110</v>
      </c>
    </row>
    <row r="42" spans="1:6" ht="15" customHeight="1" x14ac:dyDescent="0.25">
      <c r="A42" s="132" t="s">
        <v>15</v>
      </c>
      <c r="B42" s="132"/>
      <c r="C42" s="132"/>
      <c r="D42" s="132"/>
      <c r="E42" s="132"/>
      <c r="F42" s="2"/>
    </row>
    <row r="43" spans="1:6" ht="15" customHeight="1" x14ac:dyDescent="0.25">
      <c r="A43" s="131" t="s">
        <v>14</v>
      </c>
      <c r="B43" s="131"/>
      <c r="C43" s="131"/>
      <c r="D43" s="131"/>
      <c r="E43" s="131"/>
      <c r="F43" s="2"/>
    </row>
    <row r="44" spans="1:6" x14ac:dyDescent="0.25">
      <c r="A44" s="43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33"/>
    </row>
    <row r="47" spans="1:6" ht="18.75" customHeight="1" x14ac:dyDescent="0.25">
      <c r="A47" s="135" t="s">
        <v>0</v>
      </c>
      <c r="B47" s="136"/>
      <c r="C47" s="137" t="s">
        <v>10</v>
      </c>
      <c r="D47" s="138"/>
      <c r="E47" s="11"/>
      <c r="F47" s="134"/>
    </row>
    <row r="48" spans="1:6" ht="15" customHeight="1" x14ac:dyDescent="0.25">
      <c r="A48" s="145" t="s">
        <v>2</v>
      </c>
      <c r="B48" s="145" t="s">
        <v>3</v>
      </c>
      <c r="C48" s="148" t="s">
        <v>4</v>
      </c>
      <c r="D48" s="149"/>
      <c r="E48" s="150" t="s">
        <v>11</v>
      </c>
      <c r="F48" s="151"/>
    </row>
    <row r="49" spans="1:6" ht="15" customHeight="1" thickBot="1" x14ac:dyDescent="0.3">
      <c r="A49" s="146"/>
      <c r="B49" s="147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97" t="str">
        <f>A33</f>
        <v>Guatalupe</v>
      </c>
      <c r="B50" s="108">
        <f>B33</f>
        <v>9</v>
      </c>
      <c r="C50" s="53">
        <f t="shared" ref="C50:C55" si="7">D50</f>
        <v>45079</v>
      </c>
      <c r="D50" s="36">
        <f>D33</f>
        <v>45079</v>
      </c>
      <c r="E50" s="56">
        <f t="shared" ref="E50:E55" si="8">F50</f>
        <v>45083</v>
      </c>
      <c r="F50" s="37">
        <f>D50+4</f>
        <v>45083</v>
      </c>
    </row>
    <row r="51" spans="1:6" ht="15" customHeight="1" x14ac:dyDescent="0.25">
      <c r="A51" s="98" t="str">
        <f>A35</f>
        <v>Guatalupe</v>
      </c>
      <c r="B51" s="109">
        <f>B35</f>
        <v>10</v>
      </c>
      <c r="C51" s="54">
        <f t="shared" si="7"/>
        <v>45086</v>
      </c>
      <c r="D51" s="44">
        <f>D35</f>
        <v>45086</v>
      </c>
      <c r="E51" s="54">
        <f t="shared" si="8"/>
        <v>45090</v>
      </c>
      <c r="F51" s="44">
        <f>D51+4</f>
        <v>45090</v>
      </c>
    </row>
    <row r="52" spans="1:6" ht="15" customHeight="1" x14ac:dyDescent="0.25">
      <c r="A52" s="99" t="str">
        <f>A37</f>
        <v>Vanquish</v>
      </c>
      <c r="B52" s="110">
        <f>B37</f>
        <v>230</v>
      </c>
      <c r="C52" s="53">
        <f t="shared" si="7"/>
        <v>45093</v>
      </c>
      <c r="D52" s="46">
        <f>D37</f>
        <v>45093</v>
      </c>
      <c r="E52" s="56">
        <f t="shared" si="8"/>
        <v>45097</v>
      </c>
      <c r="F52" s="37">
        <f t="shared" ref="F52:F54" si="9">D52+4</f>
        <v>45097</v>
      </c>
    </row>
    <row r="53" spans="1:6" ht="15" customHeight="1" x14ac:dyDescent="0.25">
      <c r="A53" s="98" t="str">
        <f>A39</f>
        <v xml:space="preserve">Caribe Mariner * </v>
      </c>
      <c r="B53" s="109">
        <f>B39</f>
        <v>663</v>
      </c>
      <c r="C53" s="54">
        <f t="shared" si="7"/>
        <v>45100</v>
      </c>
      <c r="D53" s="44">
        <f>D39</f>
        <v>45100</v>
      </c>
      <c r="E53" s="54">
        <f t="shared" si="8"/>
        <v>45104</v>
      </c>
      <c r="F53" s="44">
        <f t="shared" si="9"/>
        <v>45104</v>
      </c>
    </row>
    <row r="54" spans="1:6" ht="12.75" customHeight="1" x14ac:dyDescent="0.25">
      <c r="A54" s="100" t="str">
        <f>A41</f>
        <v>Caribe Mariner</v>
      </c>
      <c r="B54" s="110">
        <f>B41</f>
        <v>664</v>
      </c>
      <c r="C54" s="53">
        <f t="shared" si="7"/>
        <v>45107</v>
      </c>
      <c r="D54" s="74">
        <f>D41</f>
        <v>45107</v>
      </c>
      <c r="E54" s="56">
        <f t="shared" si="8"/>
        <v>45111</v>
      </c>
      <c r="F54" s="37">
        <f t="shared" si="9"/>
        <v>45111</v>
      </c>
    </row>
    <row r="55" spans="1:6" ht="15" customHeight="1" x14ac:dyDescent="0.25">
      <c r="A55" s="98" t="str">
        <f>A54</f>
        <v>Caribe Mariner</v>
      </c>
      <c r="B55" s="109">
        <f>B54+1</f>
        <v>665</v>
      </c>
      <c r="C55" s="54">
        <f t="shared" si="7"/>
        <v>45114</v>
      </c>
      <c r="D55" s="44">
        <f>D54+7</f>
        <v>45114</v>
      </c>
      <c r="E55" s="54">
        <f t="shared" si="8"/>
        <v>45118</v>
      </c>
      <c r="F55" s="44">
        <f>D55+4</f>
        <v>45118</v>
      </c>
    </row>
    <row r="56" spans="1:6" ht="12.75" customHeight="1" x14ac:dyDescent="0.25">
      <c r="A56" s="132" t="s">
        <v>16</v>
      </c>
      <c r="B56" s="132"/>
      <c r="C56" s="132"/>
      <c r="D56" s="132"/>
      <c r="E56" s="132"/>
      <c r="F56" s="2"/>
    </row>
    <row r="57" spans="1:6" ht="12.75" customHeight="1" x14ac:dyDescent="0.25">
      <c r="A57" s="131" t="s">
        <v>14</v>
      </c>
      <c r="B57" s="131"/>
      <c r="C57" s="131"/>
      <c r="D57" s="131"/>
      <c r="E57" s="131"/>
      <c r="F57" s="2"/>
    </row>
    <row r="58" spans="1:6" ht="17.25" customHeight="1" x14ac:dyDescent="0.25">
      <c r="A58" s="43"/>
      <c r="B58" s="94"/>
      <c r="C58" s="94"/>
      <c r="D58" s="94"/>
      <c r="E58" s="94"/>
      <c r="F58" s="2"/>
    </row>
    <row r="59" spans="1:6" ht="26.25" customHeight="1" x14ac:dyDescent="0.25">
      <c r="A59" s="7"/>
      <c r="B59" s="8"/>
      <c r="C59" s="9"/>
      <c r="D59" s="10"/>
      <c r="E59" s="9"/>
      <c r="F59" s="133"/>
    </row>
    <row r="60" spans="1:6" ht="18.75" customHeight="1" x14ac:dyDescent="0.25">
      <c r="A60" s="135" t="s">
        <v>0</v>
      </c>
      <c r="B60" s="136"/>
      <c r="C60" s="137" t="s">
        <v>12</v>
      </c>
      <c r="D60" s="138"/>
      <c r="E60" s="11"/>
      <c r="F60" s="134"/>
    </row>
    <row r="61" spans="1:6" ht="15" customHeight="1" x14ac:dyDescent="0.25">
      <c r="A61" s="139" t="s">
        <v>2</v>
      </c>
      <c r="B61" s="139" t="s">
        <v>3</v>
      </c>
      <c r="C61" s="141" t="s">
        <v>4</v>
      </c>
      <c r="D61" s="142"/>
      <c r="E61" s="143" t="s">
        <v>13</v>
      </c>
      <c r="F61" s="144"/>
    </row>
    <row r="62" spans="1:6" ht="15" customHeight="1" x14ac:dyDescent="0.25">
      <c r="A62" s="140"/>
      <c r="B62" s="140"/>
      <c r="C62" s="62" t="s">
        <v>6</v>
      </c>
      <c r="D62" s="62" t="s">
        <v>7</v>
      </c>
      <c r="E62" s="62" t="s">
        <v>6</v>
      </c>
      <c r="F62" s="62" t="s">
        <v>7</v>
      </c>
    </row>
    <row r="63" spans="1:6" ht="15" customHeight="1" x14ac:dyDescent="0.25">
      <c r="A63" s="70" t="str">
        <f>A32</f>
        <v>Vanquish</v>
      </c>
      <c r="B63" s="71">
        <f>B32</f>
        <v>228</v>
      </c>
      <c r="C63" s="72">
        <f>D63</f>
        <v>45076</v>
      </c>
      <c r="D63" s="73">
        <f>D32</f>
        <v>45076</v>
      </c>
      <c r="E63" s="72">
        <f>F63</f>
        <v>45079</v>
      </c>
      <c r="F63" s="73">
        <f>D63+3</f>
        <v>45079</v>
      </c>
    </row>
    <row r="64" spans="1:6" ht="15" customHeight="1" x14ac:dyDescent="0.25">
      <c r="A64" s="63" t="str">
        <f>A34</f>
        <v>Vanquish</v>
      </c>
      <c r="B64" s="105">
        <f>B34</f>
        <v>229</v>
      </c>
      <c r="C64" s="65">
        <f t="shared" ref="C64:C67" si="10">D64</f>
        <v>45083</v>
      </c>
      <c r="D64" s="66">
        <f>D34</f>
        <v>45083</v>
      </c>
      <c r="E64" s="65">
        <f t="shared" ref="E64:E67" si="11">F64</f>
        <v>45087</v>
      </c>
      <c r="F64" s="67">
        <f>D64+4</f>
        <v>45087</v>
      </c>
    </row>
    <row r="65" spans="1:7" ht="15" customHeight="1" x14ac:dyDescent="0.25">
      <c r="A65" s="70" t="str">
        <f>A36</f>
        <v>Jan Caribe</v>
      </c>
      <c r="B65" s="71">
        <f>B36</f>
        <v>527</v>
      </c>
      <c r="C65" s="72">
        <f t="shared" si="10"/>
        <v>45089</v>
      </c>
      <c r="D65" s="80">
        <f>D36</f>
        <v>45089</v>
      </c>
      <c r="E65" s="72">
        <f t="shared" si="11"/>
        <v>45093</v>
      </c>
      <c r="F65" s="73">
        <f>D65+4</f>
        <v>45093</v>
      </c>
    </row>
    <row r="66" spans="1:7" ht="15" customHeight="1" x14ac:dyDescent="0.25">
      <c r="A66" s="63" t="str">
        <f>A38</f>
        <v>Jan Caribe</v>
      </c>
      <c r="B66" s="105">
        <f>B38</f>
        <v>528</v>
      </c>
      <c r="C66" s="65">
        <f t="shared" si="10"/>
        <v>45097</v>
      </c>
      <c r="D66" s="66">
        <f>D38</f>
        <v>45097</v>
      </c>
      <c r="E66" s="65">
        <f t="shared" si="11"/>
        <v>45100</v>
      </c>
      <c r="F66" s="67">
        <f t="shared" ref="F66:F67" si="12">D66+3</f>
        <v>45100</v>
      </c>
    </row>
    <row r="67" spans="1:7" ht="15" customHeight="1" x14ac:dyDescent="0.25">
      <c r="A67" s="70" t="str">
        <f>A40</f>
        <v>Vanquish</v>
      </c>
      <c r="B67" s="71">
        <f>B40</f>
        <v>231</v>
      </c>
      <c r="C67" s="72">
        <f t="shared" si="10"/>
        <v>45104</v>
      </c>
      <c r="D67" s="80">
        <f>D40</f>
        <v>45104</v>
      </c>
      <c r="E67" s="72">
        <f t="shared" si="11"/>
        <v>45107</v>
      </c>
      <c r="F67" s="73">
        <f t="shared" si="12"/>
        <v>45107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31" t="s">
        <v>14</v>
      </c>
      <c r="B69" s="131"/>
      <c r="C69" s="131"/>
      <c r="D69" s="131"/>
      <c r="E69" s="131"/>
      <c r="F69" s="26"/>
    </row>
    <row r="70" spans="1:7" ht="12.75" customHeight="1" x14ac:dyDescent="0.25">
      <c r="A70" s="12"/>
      <c r="B70" s="20"/>
      <c r="C70" s="13"/>
      <c r="D70" s="21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DD9BE-5C1A-4D8B-B725-8247F25C4B87}">
  <sheetPr>
    <tabColor rgb="FFFFFF00"/>
  </sheetPr>
  <dimension ref="A1:K70"/>
  <sheetViews>
    <sheetView zoomScaleNormal="100" workbookViewId="0">
      <selection activeCell="D19" sqref="D19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65">
        <v>45047</v>
      </c>
      <c r="B1" s="165"/>
      <c r="C1" s="165"/>
      <c r="D1" s="165"/>
      <c r="E1" s="165"/>
      <c r="F1" s="165"/>
    </row>
    <row r="2" spans="1:11" ht="15" customHeight="1" x14ac:dyDescent="0.25">
      <c r="C2" s="33" t="s">
        <v>19</v>
      </c>
      <c r="D2" s="34">
        <f ca="1">NOW()</f>
        <v>45278.671788657404</v>
      </c>
      <c r="E2" s="22"/>
      <c r="F2" s="22"/>
    </row>
    <row r="3" spans="1:11" ht="90" customHeight="1" x14ac:dyDescent="0.25">
      <c r="A3" s="32"/>
      <c r="B3" s="32"/>
      <c r="C3" s="32"/>
      <c r="D3" s="16" t="s">
        <v>28</v>
      </c>
      <c r="F3" s="16" t="s">
        <v>29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66"/>
      <c r="B5" s="166"/>
      <c r="C5" s="166"/>
      <c r="D5" s="16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33"/>
    </row>
    <row r="7" spans="1:11" ht="18.75" customHeight="1" x14ac:dyDescent="0.25">
      <c r="A7" s="135" t="s">
        <v>0</v>
      </c>
      <c r="B7" s="136"/>
      <c r="C7" s="137" t="s">
        <v>1</v>
      </c>
      <c r="D7" s="138"/>
      <c r="E7" s="11"/>
      <c r="F7" s="134"/>
    </row>
    <row r="8" spans="1:11" ht="15" customHeight="1" x14ac:dyDescent="0.25">
      <c r="A8" s="159" t="s">
        <v>2</v>
      </c>
      <c r="B8" s="159" t="s">
        <v>3</v>
      </c>
      <c r="C8" s="161" t="s">
        <v>4</v>
      </c>
      <c r="D8" s="162"/>
      <c r="E8" s="163" t="s">
        <v>5</v>
      </c>
      <c r="F8" s="164"/>
    </row>
    <row r="9" spans="1:11" ht="15" customHeight="1" thickBot="1" x14ac:dyDescent="0.3">
      <c r="A9" s="160"/>
      <c r="B9" s="160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9" t="s">
        <v>22</v>
      </c>
      <c r="B10" s="47">
        <v>708</v>
      </c>
      <c r="C10" s="48">
        <f t="shared" ref="C10:C19" si="0">D10</f>
        <v>45047</v>
      </c>
      <c r="D10" s="41">
        <v>45047</v>
      </c>
      <c r="E10" s="58">
        <f>F10</f>
        <v>45049</v>
      </c>
      <c r="F10" s="40">
        <f>D10+2</f>
        <v>45049</v>
      </c>
      <c r="I10" s="27"/>
      <c r="J10" s="28"/>
      <c r="K10" s="29"/>
    </row>
    <row r="11" spans="1:11" ht="15" customHeight="1" x14ac:dyDescent="0.25">
      <c r="A11" s="50" t="s">
        <v>27</v>
      </c>
      <c r="B11" s="95">
        <v>21</v>
      </c>
      <c r="C11" s="61">
        <f t="shared" si="0"/>
        <v>45050</v>
      </c>
      <c r="D11" s="51">
        <f>D10+3</f>
        <v>45050</v>
      </c>
      <c r="E11" s="57">
        <f t="shared" ref="E11:E19" si="1">F11</f>
        <v>45052</v>
      </c>
      <c r="F11" s="52">
        <f t="shared" ref="F11:F19" si="2">D11+2</f>
        <v>45052</v>
      </c>
      <c r="I11" s="27"/>
      <c r="J11" s="28"/>
      <c r="K11" s="29"/>
    </row>
    <row r="12" spans="1:11" ht="15" customHeight="1" x14ac:dyDescent="0.25">
      <c r="A12" s="39" t="s">
        <v>22</v>
      </c>
      <c r="B12" s="113">
        <f>B10+1</f>
        <v>709</v>
      </c>
      <c r="C12" s="112">
        <f t="shared" si="0"/>
        <v>45054</v>
      </c>
      <c r="D12" s="40">
        <f>D10+7</f>
        <v>45054</v>
      </c>
      <c r="E12" s="58">
        <f t="shared" si="1"/>
        <v>45056</v>
      </c>
      <c r="F12" s="40">
        <f t="shared" si="2"/>
        <v>45056</v>
      </c>
      <c r="I12" s="30"/>
      <c r="J12" s="28"/>
      <c r="K12" s="29"/>
    </row>
    <row r="13" spans="1:11" ht="15" customHeight="1" x14ac:dyDescent="0.25">
      <c r="A13" s="50" t="s">
        <v>27</v>
      </c>
      <c r="B13" s="95">
        <f>B11+1</f>
        <v>22</v>
      </c>
      <c r="C13" s="49">
        <f t="shared" si="0"/>
        <v>45057</v>
      </c>
      <c r="D13" s="52">
        <f t="shared" ref="D13:D19" si="3">D11+7</f>
        <v>45057</v>
      </c>
      <c r="E13" s="55">
        <f t="shared" si="1"/>
        <v>45059</v>
      </c>
      <c r="F13" s="52">
        <f t="shared" si="2"/>
        <v>45059</v>
      </c>
      <c r="I13" s="30"/>
      <c r="J13" s="28"/>
      <c r="K13" s="29"/>
    </row>
    <row r="14" spans="1:11" ht="12.75" customHeight="1" x14ac:dyDescent="0.25">
      <c r="A14" s="39" t="s">
        <v>22</v>
      </c>
      <c r="B14" s="113">
        <f>B12+1</f>
        <v>710</v>
      </c>
      <c r="C14" s="112">
        <f t="shared" si="0"/>
        <v>45061</v>
      </c>
      <c r="D14" s="40">
        <f t="shared" si="3"/>
        <v>45061</v>
      </c>
      <c r="E14" s="58">
        <f t="shared" si="1"/>
        <v>45063</v>
      </c>
      <c r="F14" s="40">
        <f t="shared" si="2"/>
        <v>45063</v>
      </c>
      <c r="I14" s="30"/>
      <c r="J14" s="28"/>
      <c r="K14" s="29"/>
    </row>
    <row r="15" spans="1:11" ht="15" customHeight="1" x14ac:dyDescent="0.25">
      <c r="A15" s="50" t="s">
        <v>27</v>
      </c>
      <c r="B15" s="95">
        <f t="shared" ref="B15:B19" si="4">B13+1</f>
        <v>23</v>
      </c>
      <c r="C15" s="49">
        <f t="shared" si="0"/>
        <v>45064</v>
      </c>
      <c r="D15" s="52">
        <f t="shared" si="3"/>
        <v>45064</v>
      </c>
      <c r="E15" s="55">
        <f t="shared" si="1"/>
        <v>45066</v>
      </c>
      <c r="F15" s="52">
        <f t="shared" si="2"/>
        <v>45066</v>
      </c>
      <c r="I15" s="30"/>
      <c r="J15" s="28"/>
      <c r="K15" s="29"/>
    </row>
    <row r="16" spans="1:11" ht="15" customHeight="1" x14ac:dyDescent="0.25">
      <c r="A16" s="39" t="s">
        <v>22</v>
      </c>
      <c r="B16" s="113">
        <f>B14+1</f>
        <v>711</v>
      </c>
      <c r="C16" s="48">
        <f t="shared" si="0"/>
        <v>45068</v>
      </c>
      <c r="D16" s="40">
        <f t="shared" si="3"/>
        <v>45068</v>
      </c>
      <c r="E16" s="58">
        <f t="shared" si="1"/>
        <v>45070</v>
      </c>
      <c r="F16" s="40">
        <f t="shared" si="2"/>
        <v>45070</v>
      </c>
      <c r="I16" s="30"/>
      <c r="J16" s="28"/>
      <c r="K16" s="29"/>
    </row>
    <row r="17" spans="1:11" ht="15" customHeight="1" x14ac:dyDescent="0.25">
      <c r="A17" s="50" t="s">
        <v>27</v>
      </c>
      <c r="B17" s="95">
        <f t="shared" si="4"/>
        <v>24</v>
      </c>
      <c r="C17" s="49">
        <f t="shared" si="0"/>
        <v>45071</v>
      </c>
      <c r="D17" s="52">
        <f t="shared" si="3"/>
        <v>45071</v>
      </c>
      <c r="E17" s="57">
        <f t="shared" si="1"/>
        <v>45073</v>
      </c>
      <c r="F17" s="52">
        <f>D17+2</f>
        <v>45073</v>
      </c>
      <c r="I17" s="30"/>
      <c r="J17" s="28"/>
      <c r="K17" s="29"/>
    </row>
    <row r="18" spans="1:11" ht="15" customHeight="1" x14ac:dyDescent="0.25">
      <c r="A18" s="39" t="s">
        <v>22</v>
      </c>
      <c r="B18" s="113">
        <f>B16+1</f>
        <v>712</v>
      </c>
      <c r="C18" s="48">
        <f t="shared" si="0"/>
        <v>45075</v>
      </c>
      <c r="D18" s="40">
        <f t="shared" si="3"/>
        <v>45075</v>
      </c>
      <c r="E18" s="58">
        <f t="shared" si="1"/>
        <v>45077</v>
      </c>
      <c r="F18" s="40">
        <f t="shared" si="2"/>
        <v>45077</v>
      </c>
      <c r="I18" s="30"/>
      <c r="J18" s="28"/>
      <c r="K18" s="29"/>
    </row>
    <row r="19" spans="1:11" ht="15" customHeight="1" x14ac:dyDescent="0.25">
      <c r="A19" s="50" t="s">
        <v>27</v>
      </c>
      <c r="B19" s="95">
        <f t="shared" si="4"/>
        <v>25</v>
      </c>
      <c r="C19" s="49">
        <f t="shared" si="0"/>
        <v>45078</v>
      </c>
      <c r="D19" s="52">
        <f t="shared" si="3"/>
        <v>45078</v>
      </c>
      <c r="E19" s="55">
        <f t="shared" si="1"/>
        <v>45080</v>
      </c>
      <c r="F19" s="52">
        <f t="shared" si="2"/>
        <v>45080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3"/>
      <c r="B26" s="15"/>
      <c r="C26" s="16"/>
      <c r="D26" s="17"/>
      <c r="E26" s="16"/>
      <c r="F26" s="17"/>
    </row>
    <row r="27" spans="1:11" ht="7.5" customHeight="1" x14ac:dyDescent="0.25">
      <c r="A27" s="94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33"/>
    </row>
    <row r="29" spans="1:11" ht="18.75" customHeight="1" x14ac:dyDescent="0.25">
      <c r="A29" s="135" t="s">
        <v>0</v>
      </c>
      <c r="B29" s="136"/>
      <c r="C29" s="152" t="s">
        <v>8</v>
      </c>
      <c r="D29" s="153"/>
      <c r="E29" s="11"/>
      <c r="F29" s="134"/>
    </row>
    <row r="30" spans="1:11" ht="15" customHeight="1" x14ac:dyDescent="0.25">
      <c r="A30" s="154" t="s">
        <v>2</v>
      </c>
      <c r="B30" s="154" t="s">
        <v>3</v>
      </c>
      <c r="C30" s="156" t="s">
        <v>18</v>
      </c>
      <c r="D30" s="157"/>
      <c r="E30" s="158" t="s">
        <v>9</v>
      </c>
      <c r="F30" s="157"/>
    </row>
    <row r="31" spans="1:11" ht="15" customHeight="1" x14ac:dyDescent="0.25">
      <c r="A31" s="155"/>
      <c r="B31" s="155"/>
      <c r="C31" s="83" t="s">
        <v>6</v>
      </c>
      <c r="D31" s="93" t="s">
        <v>7</v>
      </c>
      <c r="E31" s="84" t="s">
        <v>6</v>
      </c>
      <c r="F31" s="84" t="s">
        <v>7</v>
      </c>
    </row>
    <row r="32" spans="1:11" ht="15" customHeight="1" x14ac:dyDescent="0.25">
      <c r="A32" s="101" t="s">
        <v>23</v>
      </c>
      <c r="B32" s="103">
        <v>226</v>
      </c>
      <c r="C32" s="86">
        <f t="shared" ref="C32:C41" si="5">D32</f>
        <v>45048</v>
      </c>
      <c r="D32" s="92">
        <f>D10+1</f>
        <v>45048</v>
      </c>
      <c r="E32" s="59">
        <f t="shared" ref="E32:E41" si="6">F32</f>
        <v>45052</v>
      </c>
      <c r="F32" s="91">
        <f>D32+4</f>
        <v>45052</v>
      </c>
    </row>
    <row r="33" spans="1:6" ht="15" customHeight="1" x14ac:dyDescent="0.25">
      <c r="A33" s="102" t="s">
        <v>32</v>
      </c>
      <c r="B33" s="111">
        <v>5</v>
      </c>
      <c r="C33" s="77">
        <f t="shared" si="5"/>
        <v>45051</v>
      </c>
      <c r="D33" s="78">
        <f>D32+3</f>
        <v>45051</v>
      </c>
      <c r="E33" s="79">
        <f t="shared" si="6"/>
        <v>45054</v>
      </c>
      <c r="F33" s="78">
        <f>D33+3</f>
        <v>45054</v>
      </c>
    </row>
    <row r="34" spans="1:6" ht="15" customHeight="1" x14ac:dyDescent="0.25">
      <c r="A34" s="101" t="s">
        <v>24</v>
      </c>
      <c r="B34" s="106" t="s">
        <v>25</v>
      </c>
      <c r="C34" s="86">
        <f t="shared" si="5"/>
        <v>45054</v>
      </c>
      <c r="D34" s="87">
        <f>D32+6</f>
        <v>45054</v>
      </c>
      <c r="E34" s="59">
        <f t="shared" si="6"/>
        <v>45059</v>
      </c>
      <c r="F34" s="91">
        <f>D34+5</f>
        <v>45059</v>
      </c>
    </row>
    <row r="35" spans="1:6" ht="15" customHeight="1" x14ac:dyDescent="0.25">
      <c r="A35" s="102" t="s">
        <v>32</v>
      </c>
      <c r="B35" s="111">
        <f>B33+1</f>
        <v>6</v>
      </c>
      <c r="C35" s="77">
        <f t="shared" si="5"/>
        <v>45058</v>
      </c>
      <c r="D35" s="78">
        <f>D33+7</f>
        <v>45058</v>
      </c>
      <c r="E35" s="79">
        <f t="shared" si="6"/>
        <v>45061</v>
      </c>
      <c r="F35" s="78">
        <f>D35+3</f>
        <v>45061</v>
      </c>
    </row>
    <row r="36" spans="1:6" ht="15" customHeight="1" x14ac:dyDescent="0.25">
      <c r="A36" s="101" t="s">
        <v>23</v>
      </c>
      <c r="B36" s="85">
        <v>227</v>
      </c>
      <c r="C36" s="86">
        <f t="shared" si="5"/>
        <v>45061</v>
      </c>
      <c r="D36" s="87">
        <f>D34+7</f>
        <v>45061</v>
      </c>
      <c r="E36" s="59">
        <f t="shared" si="6"/>
        <v>45066</v>
      </c>
      <c r="F36" s="91">
        <f>D36+5</f>
        <v>45066</v>
      </c>
    </row>
    <row r="37" spans="1:6" ht="15" customHeight="1" x14ac:dyDescent="0.25">
      <c r="A37" s="102" t="s">
        <v>32</v>
      </c>
      <c r="B37" s="111">
        <f>B35+1</f>
        <v>7</v>
      </c>
      <c r="C37" s="77">
        <f t="shared" si="5"/>
        <v>45065</v>
      </c>
      <c r="D37" s="78">
        <f>D35+7</f>
        <v>45065</v>
      </c>
      <c r="E37" s="79">
        <f t="shared" si="6"/>
        <v>45068</v>
      </c>
      <c r="F37" s="78">
        <f>D37+3</f>
        <v>45068</v>
      </c>
    </row>
    <row r="38" spans="1:6" ht="15" customHeight="1" x14ac:dyDescent="0.25">
      <c r="A38" s="101" t="s">
        <v>20</v>
      </c>
      <c r="B38" s="104">
        <v>526</v>
      </c>
      <c r="C38" s="81">
        <f t="shared" si="5"/>
        <v>45068</v>
      </c>
      <c r="D38" s="82">
        <f>D36+7</f>
        <v>45068</v>
      </c>
      <c r="E38" s="59">
        <f t="shared" si="6"/>
        <v>45073</v>
      </c>
      <c r="F38" s="91">
        <f>D38+5</f>
        <v>45073</v>
      </c>
    </row>
    <row r="39" spans="1:6" ht="15" customHeight="1" x14ac:dyDescent="0.25">
      <c r="A39" s="102" t="s">
        <v>32</v>
      </c>
      <c r="B39" s="111">
        <f>B37+1</f>
        <v>8</v>
      </c>
      <c r="C39" s="77">
        <f t="shared" si="5"/>
        <v>45072</v>
      </c>
      <c r="D39" s="78">
        <f>D37+7</f>
        <v>45072</v>
      </c>
      <c r="E39" s="79">
        <f t="shared" si="6"/>
        <v>45075</v>
      </c>
      <c r="F39" s="78">
        <f>D39+3</f>
        <v>45075</v>
      </c>
    </row>
    <row r="40" spans="1:6" ht="15" customHeight="1" x14ac:dyDescent="0.25">
      <c r="A40" s="101" t="s">
        <v>23</v>
      </c>
      <c r="B40" s="85">
        <v>228</v>
      </c>
      <c r="C40" s="81">
        <f t="shared" si="5"/>
        <v>45076</v>
      </c>
      <c r="D40" s="82">
        <f>D38+8</f>
        <v>45076</v>
      </c>
      <c r="E40" s="59">
        <f t="shared" si="6"/>
        <v>45080</v>
      </c>
      <c r="F40" s="91">
        <f>D40+4</f>
        <v>45080</v>
      </c>
    </row>
    <row r="41" spans="1:6" ht="15" customHeight="1" x14ac:dyDescent="0.25">
      <c r="A41" s="102" t="s">
        <v>32</v>
      </c>
      <c r="B41" s="111">
        <f>B39+1</f>
        <v>9</v>
      </c>
      <c r="C41" s="77">
        <f t="shared" si="5"/>
        <v>45079</v>
      </c>
      <c r="D41" s="78">
        <f>D39+7</f>
        <v>45079</v>
      </c>
      <c r="E41" s="79">
        <f t="shared" si="6"/>
        <v>45082</v>
      </c>
      <c r="F41" s="78">
        <f>D41+3</f>
        <v>45082</v>
      </c>
    </row>
    <row r="42" spans="1:6" ht="15" customHeight="1" x14ac:dyDescent="0.25">
      <c r="A42" s="132" t="s">
        <v>15</v>
      </c>
      <c r="B42" s="132"/>
      <c r="C42" s="132"/>
      <c r="D42" s="132"/>
      <c r="E42" s="132"/>
      <c r="F42" s="2"/>
    </row>
    <row r="43" spans="1:6" ht="15" customHeight="1" x14ac:dyDescent="0.25">
      <c r="A43" s="131" t="s">
        <v>14</v>
      </c>
      <c r="B43" s="131"/>
      <c r="C43" s="131"/>
      <c r="D43" s="131"/>
      <c r="E43" s="131"/>
      <c r="F43" s="2"/>
    </row>
    <row r="44" spans="1:6" x14ac:dyDescent="0.25">
      <c r="A44" s="43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33"/>
    </row>
    <row r="47" spans="1:6" ht="18.75" customHeight="1" x14ac:dyDescent="0.25">
      <c r="A47" s="135" t="s">
        <v>0</v>
      </c>
      <c r="B47" s="136"/>
      <c r="C47" s="137" t="s">
        <v>10</v>
      </c>
      <c r="D47" s="138"/>
      <c r="E47" s="11"/>
      <c r="F47" s="134"/>
    </row>
    <row r="48" spans="1:6" ht="15" customHeight="1" x14ac:dyDescent="0.25">
      <c r="A48" s="145" t="s">
        <v>2</v>
      </c>
      <c r="B48" s="145" t="s">
        <v>3</v>
      </c>
      <c r="C48" s="148" t="s">
        <v>4</v>
      </c>
      <c r="D48" s="149"/>
      <c r="E48" s="150" t="s">
        <v>11</v>
      </c>
      <c r="F48" s="151"/>
    </row>
    <row r="49" spans="1:6" ht="15" customHeight="1" thickBot="1" x14ac:dyDescent="0.3">
      <c r="A49" s="146"/>
      <c r="B49" s="147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97" t="str">
        <f>A33</f>
        <v>Guatalupe</v>
      </c>
      <c r="B50" s="108">
        <f>B33</f>
        <v>5</v>
      </c>
      <c r="C50" s="53">
        <f t="shared" ref="C50:C55" si="7">D50</f>
        <v>45051</v>
      </c>
      <c r="D50" s="36">
        <f>D33</f>
        <v>45051</v>
      </c>
      <c r="E50" s="56">
        <f t="shared" ref="E50:E55" si="8">F50</f>
        <v>45055</v>
      </c>
      <c r="F50" s="37">
        <f>D50+4</f>
        <v>45055</v>
      </c>
    </row>
    <row r="51" spans="1:6" ht="15" customHeight="1" x14ac:dyDescent="0.25">
      <c r="A51" s="98" t="str">
        <f>A35</f>
        <v>Guatalupe</v>
      </c>
      <c r="B51" s="109">
        <f>B35</f>
        <v>6</v>
      </c>
      <c r="C51" s="54">
        <f t="shared" si="7"/>
        <v>45058</v>
      </c>
      <c r="D51" s="44">
        <f>D35</f>
        <v>45058</v>
      </c>
      <c r="E51" s="54">
        <f t="shared" si="8"/>
        <v>45062</v>
      </c>
      <c r="F51" s="44">
        <f>D51+4</f>
        <v>45062</v>
      </c>
    </row>
    <row r="52" spans="1:6" ht="15" customHeight="1" x14ac:dyDescent="0.25">
      <c r="A52" s="99" t="str">
        <f>A37</f>
        <v>Guatalupe</v>
      </c>
      <c r="B52" s="110">
        <f>B37</f>
        <v>7</v>
      </c>
      <c r="C52" s="53">
        <f t="shared" si="7"/>
        <v>45065</v>
      </c>
      <c r="D52" s="46">
        <f>D37</f>
        <v>45065</v>
      </c>
      <c r="E52" s="56">
        <f t="shared" si="8"/>
        <v>45069</v>
      </c>
      <c r="F52" s="37">
        <f t="shared" ref="F52:F54" si="9">D52+4</f>
        <v>45069</v>
      </c>
    </row>
    <row r="53" spans="1:6" ht="15" customHeight="1" x14ac:dyDescent="0.25">
      <c r="A53" s="98" t="str">
        <f>A39</f>
        <v>Guatalupe</v>
      </c>
      <c r="B53" s="109">
        <f>B39</f>
        <v>8</v>
      </c>
      <c r="C53" s="54">
        <f t="shared" si="7"/>
        <v>45072</v>
      </c>
      <c r="D53" s="44">
        <f>D39</f>
        <v>45072</v>
      </c>
      <c r="E53" s="54">
        <f t="shared" si="8"/>
        <v>45076</v>
      </c>
      <c r="F53" s="44">
        <f t="shared" si="9"/>
        <v>45076</v>
      </c>
    </row>
    <row r="54" spans="1:6" ht="12.75" customHeight="1" x14ac:dyDescent="0.25">
      <c r="A54" s="100" t="str">
        <f>A41</f>
        <v>Guatalupe</v>
      </c>
      <c r="B54" s="110">
        <f>B41</f>
        <v>9</v>
      </c>
      <c r="C54" s="53">
        <f t="shared" si="7"/>
        <v>45079</v>
      </c>
      <c r="D54" s="74">
        <f>D41</f>
        <v>45079</v>
      </c>
      <c r="E54" s="56">
        <f t="shared" si="8"/>
        <v>45083</v>
      </c>
      <c r="F54" s="37">
        <f t="shared" si="9"/>
        <v>45083</v>
      </c>
    </row>
    <row r="55" spans="1:6" ht="15" customHeight="1" x14ac:dyDescent="0.25">
      <c r="A55" s="98" t="str">
        <f>A54</f>
        <v>Guatalupe</v>
      </c>
      <c r="B55" s="109">
        <f>B54+1</f>
        <v>10</v>
      </c>
      <c r="C55" s="54">
        <f t="shared" si="7"/>
        <v>45086</v>
      </c>
      <c r="D55" s="44">
        <f>D54+7</f>
        <v>45086</v>
      </c>
      <c r="E55" s="54">
        <f t="shared" si="8"/>
        <v>45090</v>
      </c>
      <c r="F55" s="44">
        <f>D55+4</f>
        <v>45090</v>
      </c>
    </row>
    <row r="56" spans="1:6" ht="12.75" customHeight="1" x14ac:dyDescent="0.25">
      <c r="A56" s="132" t="s">
        <v>16</v>
      </c>
      <c r="B56" s="132"/>
      <c r="C56" s="132"/>
      <c r="D56" s="132"/>
      <c r="E56" s="132"/>
      <c r="F56" s="2"/>
    </row>
    <row r="57" spans="1:6" ht="12.75" customHeight="1" x14ac:dyDescent="0.25">
      <c r="A57" s="131" t="s">
        <v>14</v>
      </c>
      <c r="B57" s="131"/>
      <c r="C57" s="131"/>
      <c r="D57" s="131"/>
      <c r="E57" s="131"/>
      <c r="F57" s="2"/>
    </row>
    <row r="58" spans="1:6" ht="17.25" customHeight="1" x14ac:dyDescent="0.25">
      <c r="A58" s="43"/>
      <c r="B58" s="94"/>
      <c r="C58" s="94"/>
      <c r="D58" s="94"/>
      <c r="E58" s="94"/>
      <c r="F58" s="2"/>
    </row>
    <row r="59" spans="1:6" ht="26.25" customHeight="1" x14ac:dyDescent="0.25">
      <c r="A59" s="7"/>
      <c r="B59" s="8"/>
      <c r="C59" s="9"/>
      <c r="D59" s="10"/>
      <c r="E59" s="9"/>
      <c r="F59" s="133"/>
    </row>
    <row r="60" spans="1:6" ht="18.75" customHeight="1" x14ac:dyDescent="0.25">
      <c r="A60" s="135" t="s">
        <v>0</v>
      </c>
      <c r="B60" s="136"/>
      <c r="C60" s="137" t="s">
        <v>12</v>
      </c>
      <c r="D60" s="138"/>
      <c r="E60" s="11"/>
      <c r="F60" s="134"/>
    </row>
    <row r="61" spans="1:6" ht="15" customHeight="1" x14ac:dyDescent="0.25">
      <c r="A61" s="139" t="s">
        <v>2</v>
      </c>
      <c r="B61" s="139" t="s">
        <v>3</v>
      </c>
      <c r="C61" s="141" t="s">
        <v>4</v>
      </c>
      <c r="D61" s="142"/>
      <c r="E61" s="143" t="s">
        <v>13</v>
      </c>
      <c r="F61" s="144"/>
    </row>
    <row r="62" spans="1:6" ht="15" customHeight="1" x14ac:dyDescent="0.25">
      <c r="A62" s="140"/>
      <c r="B62" s="140"/>
      <c r="C62" s="62" t="s">
        <v>6</v>
      </c>
      <c r="D62" s="62" t="s">
        <v>7</v>
      </c>
      <c r="E62" s="62" t="s">
        <v>6</v>
      </c>
      <c r="F62" s="62" t="s">
        <v>7</v>
      </c>
    </row>
    <row r="63" spans="1:6" ht="15" customHeight="1" x14ac:dyDescent="0.25">
      <c r="A63" s="70" t="str">
        <f>A32</f>
        <v>Vanquish</v>
      </c>
      <c r="B63" s="71">
        <f>B32</f>
        <v>226</v>
      </c>
      <c r="C63" s="72">
        <f>D63</f>
        <v>45048</v>
      </c>
      <c r="D63" s="73">
        <f>D32</f>
        <v>45048</v>
      </c>
      <c r="E63" s="72">
        <f>F63</f>
        <v>45051</v>
      </c>
      <c r="F63" s="73">
        <f>D63+3</f>
        <v>45051</v>
      </c>
    </row>
    <row r="64" spans="1:6" ht="15" customHeight="1" x14ac:dyDescent="0.25">
      <c r="A64" s="63" t="s">
        <v>20</v>
      </c>
      <c r="B64" s="105">
        <v>525</v>
      </c>
      <c r="C64" s="65">
        <f t="shared" ref="C64:C67" si="10">D64</f>
        <v>45054</v>
      </c>
      <c r="D64" s="66">
        <f>D34</f>
        <v>45054</v>
      </c>
      <c r="E64" s="65">
        <f t="shared" ref="E64:E67" si="11">F64</f>
        <v>45058</v>
      </c>
      <c r="F64" s="67">
        <f>D64+4</f>
        <v>45058</v>
      </c>
    </row>
    <row r="65" spans="1:7" ht="15" customHeight="1" x14ac:dyDescent="0.25">
      <c r="A65" s="70" t="str">
        <f>A36</f>
        <v>Vanquish</v>
      </c>
      <c r="B65" s="71">
        <f>B36</f>
        <v>227</v>
      </c>
      <c r="C65" s="72">
        <f t="shared" si="10"/>
        <v>45061</v>
      </c>
      <c r="D65" s="80">
        <f>D36</f>
        <v>45061</v>
      </c>
      <c r="E65" s="72">
        <f t="shared" si="11"/>
        <v>45065</v>
      </c>
      <c r="F65" s="73">
        <f>D65+4</f>
        <v>45065</v>
      </c>
    </row>
    <row r="66" spans="1:7" ht="15" customHeight="1" x14ac:dyDescent="0.25">
      <c r="A66" s="63" t="str">
        <f>A38</f>
        <v>Jan Caribe</v>
      </c>
      <c r="B66" s="105">
        <f>B38</f>
        <v>526</v>
      </c>
      <c r="C66" s="65">
        <f t="shared" si="10"/>
        <v>45068</v>
      </c>
      <c r="D66" s="66">
        <f>D38</f>
        <v>45068</v>
      </c>
      <c r="E66" s="65">
        <f t="shared" si="11"/>
        <v>45071</v>
      </c>
      <c r="F66" s="67">
        <f t="shared" ref="F66:F67" si="12">D66+3</f>
        <v>45071</v>
      </c>
    </row>
    <row r="67" spans="1:7" ht="15" customHeight="1" x14ac:dyDescent="0.25">
      <c r="A67" s="70" t="str">
        <f>A40</f>
        <v>Vanquish</v>
      </c>
      <c r="B67" s="71">
        <f>B40</f>
        <v>228</v>
      </c>
      <c r="C67" s="72">
        <f t="shared" si="10"/>
        <v>45076</v>
      </c>
      <c r="D67" s="80">
        <f>D40</f>
        <v>45076</v>
      </c>
      <c r="E67" s="72">
        <f t="shared" si="11"/>
        <v>45079</v>
      </c>
      <c r="F67" s="73">
        <f t="shared" si="12"/>
        <v>45079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31" t="s">
        <v>14</v>
      </c>
      <c r="B69" s="131"/>
      <c r="C69" s="131"/>
      <c r="D69" s="131"/>
      <c r="E69" s="131"/>
      <c r="F69" s="26"/>
    </row>
    <row r="70" spans="1:7" ht="12.75" customHeight="1" x14ac:dyDescent="0.25">
      <c r="A70" s="12"/>
      <c r="B70" s="20"/>
      <c r="C70" s="13"/>
      <c r="D70" s="21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5DF27-5CC0-461F-AB3D-92C70DE9370D}">
  <sheetPr>
    <tabColor rgb="FFFFFF00"/>
  </sheetPr>
  <dimension ref="A1:K70"/>
  <sheetViews>
    <sheetView zoomScale="140" zoomScaleNormal="140" workbookViewId="0">
      <selection sqref="A1:F1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65">
        <v>45017</v>
      </c>
      <c r="B1" s="165"/>
      <c r="C1" s="165"/>
      <c r="D1" s="165"/>
      <c r="E1" s="165"/>
      <c r="F1" s="165"/>
    </row>
    <row r="2" spans="1:11" ht="15" customHeight="1" x14ac:dyDescent="0.25">
      <c r="C2" s="33" t="s">
        <v>19</v>
      </c>
      <c r="D2" s="34">
        <f ca="1">NOW()</f>
        <v>45278.671788657404</v>
      </c>
      <c r="E2" s="22"/>
      <c r="F2" s="22"/>
    </row>
    <row r="3" spans="1:11" ht="90" customHeight="1" x14ac:dyDescent="0.25">
      <c r="A3" s="32"/>
      <c r="B3" s="32"/>
      <c r="C3" s="32"/>
      <c r="D3" s="16" t="s">
        <v>28</v>
      </c>
      <c r="F3" s="16" t="s">
        <v>29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66"/>
      <c r="B5" s="166"/>
      <c r="C5" s="166"/>
      <c r="D5" s="16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33"/>
    </row>
    <row r="7" spans="1:11" ht="18.75" customHeight="1" x14ac:dyDescent="0.25">
      <c r="A7" s="135" t="s">
        <v>0</v>
      </c>
      <c r="B7" s="136"/>
      <c r="C7" s="137" t="s">
        <v>1</v>
      </c>
      <c r="D7" s="138"/>
      <c r="E7" s="11"/>
      <c r="F7" s="134"/>
    </row>
    <row r="8" spans="1:11" ht="15" customHeight="1" x14ac:dyDescent="0.25">
      <c r="A8" s="159" t="s">
        <v>2</v>
      </c>
      <c r="B8" s="159" t="s">
        <v>3</v>
      </c>
      <c r="C8" s="161" t="s">
        <v>4</v>
      </c>
      <c r="D8" s="162"/>
      <c r="E8" s="163" t="s">
        <v>5</v>
      </c>
      <c r="F8" s="164"/>
    </row>
    <row r="9" spans="1:11" ht="15" customHeight="1" thickBot="1" x14ac:dyDescent="0.3">
      <c r="A9" s="160"/>
      <c r="B9" s="160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9" t="s">
        <v>20</v>
      </c>
      <c r="B10" s="47">
        <v>523</v>
      </c>
      <c r="C10" s="48">
        <f t="shared" ref="C10:C19" si="0">D10</f>
        <v>45020</v>
      </c>
      <c r="D10" s="41">
        <v>45020</v>
      </c>
      <c r="E10" s="58">
        <f>F10</f>
        <v>45023</v>
      </c>
      <c r="F10" s="40">
        <f>D10+3</f>
        <v>45023</v>
      </c>
      <c r="I10" s="27"/>
      <c r="J10" s="28"/>
      <c r="K10" s="29"/>
    </row>
    <row r="11" spans="1:11" ht="15" customHeight="1" x14ac:dyDescent="0.25">
      <c r="A11" s="50" t="s">
        <v>27</v>
      </c>
      <c r="B11" s="96">
        <v>17</v>
      </c>
      <c r="C11" s="61">
        <f t="shared" si="0"/>
        <v>45022</v>
      </c>
      <c r="D11" s="51">
        <f>D10+2</f>
        <v>45022</v>
      </c>
      <c r="E11" s="57">
        <f t="shared" ref="E11:E19" si="1">F11</f>
        <v>45024</v>
      </c>
      <c r="F11" s="52">
        <f t="shared" ref="F11:F19" si="2">D11+2</f>
        <v>45024</v>
      </c>
      <c r="I11" s="27"/>
      <c r="J11" s="28"/>
      <c r="K11" s="29"/>
    </row>
    <row r="12" spans="1:11" ht="15" customHeight="1" x14ac:dyDescent="0.25">
      <c r="A12" s="39" t="s">
        <v>22</v>
      </c>
      <c r="B12" s="60">
        <v>705</v>
      </c>
      <c r="C12" s="69">
        <f t="shared" si="0"/>
        <v>45026</v>
      </c>
      <c r="D12" s="40">
        <f>D10+6</f>
        <v>45026</v>
      </c>
      <c r="E12" s="58">
        <f t="shared" si="1"/>
        <v>45028</v>
      </c>
      <c r="F12" s="40">
        <f t="shared" si="2"/>
        <v>45028</v>
      </c>
      <c r="I12" s="30"/>
      <c r="J12" s="28"/>
      <c r="K12" s="29"/>
    </row>
    <row r="13" spans="1:11" ht="15" customHeight="1" x14ac:dyDescent="0.25">
      <c r="A13" s="50" t="s">
        <v>27</v>
      </c>
      <c r="B13" s="95">
        <f>B11+1</f>
        <v>18</v>
      </c>
      <c r="C13" s="49">
        <f t="shared" si="0"/>
        <v>45029</v>
      </c>
      <c r="D13" s="52">
        <f t="shared" ref="D13:D19" si="3">D11+7</f>
        <v>45029</v>
      </c>
      <c r="E13" s="55">
        <f t="shared" si="1"/>
        <v>45031</v>
      </c>
      <c r="F13" s="52">
        <f t="shared" si="2"/>
        <v>45031</v>
      </c>
      <c r="I13" s="30"/>
      <c r="J13" s="28"/>
      <c r="K13" s="29"/>
    </row>
    <row r="14" spans="1:11" ht="12.75" customHeight="1" x14ac:dyDescent="0.25">
      <c r="A14" s="39" t="s">
        <v>22</v>
      </c>
      <c r="B14" s="60">
        <f>B12+1</f>
        <v>706</v>
      </c>
      <c r="C14" s="69">
        <f t="shared" si="0"/>
        <v>45033</v>
      </c>
      <c r="D14" s="40">
        <f t="shared" si="3"/>
        <v>45033</v>
      </c>
      <c r="E14" s="58">
        <f t="shared" si="1"/>
        <v>45035</v>
      </c>
      <c r="F14" s="40">
        <f t="shared" si="2"/>
        <v>45035</v>
      </c>
      <c r="I14" s="30"/>
      <c r="J14" s="28"/>
      <c r="K14" s="29"/>
    </row>
    <row r="15" spans="1:11" ht="15" customHeight="1" x14ac:dyDescent="0.25">
      <c r="A15" s="50" t="s">
        <v>27</v>
      </c>
      <c r="B15" s="95">
        <f t="shared" ref="B15:B19" si="4">B13+1</f>
        <v>19</v>
      </c>
      <c r="C15" s="49">
        <f t="shared" si="0"/>
        <v>45036</v>
      </c>
      <c r="D15" s="52">
        <f t="shared" si="3"/>
        <v>45036</v>
      </c>
      <c r="E15" s="55">
        <f t="shared" si="1"/>
        <v>45038</v>
      </c>
      <c r="F15" s="52">
        <f t="shared" si="2"/>
        <v>45038</v>
      </c>
      <c r="I15" s="30"/>
      <c r="J15" s="28"/>
      <c r="K15" s="29"/>
    </row>
    <row r="16" spans="1:11" ht="15" customHeight="1" x14ac:dyDescent="0.25">
      <c r="A16" s="39" t="s">
        <v>22</v>
      </c>
      <c r="B16" s="60">
        <f>B14+1</f>
        <v>707</v>
      </c>
      <c r="C16" s="48">
        <f t="shared" si="0"/>
        <v>45040</v>
      </c>
      <c r="D16" s="40">
        <f t="shared" si="3"/>
        <v>45040</v>
      </c>
      <c r="E16" s="58">
        <f t="shared" si="1"/>
        <v>45042</v>
      </c>
      <c r="F16" s="40">
        <f t="shared" si="2"/>
        <v>45042</v>
      </c>
      <c r="I16" s="30"/>
      <c r="J16" s="28"/>
      <c r="K16" s="29"/>
    </row>
    <row r="17" spans="1:11" ht="15" customHeight="1" x14ac:dyDescent="0.25">
      <c r="A17" s="50" t="s">
        <v>27</v>
      </c>
      <c r="B17" s="95">
        <f t="shared" si="4"/>
        <v>20</v>
      </c>
      <c r="C17" s="49">
        <f t="shared" si="0"/>
        <v>45043</v>
      </c>
      <c r="D17" s="52">
        <f t="shared" si="3"/>
        <v>45043</v>
      </c>
      <c r="E17" s="57">
        <f t="shared" si="1"/>
        <v>45045</v>
      </c>
      <c r="F17" s="52">
        <f>D17+2</f>
        <v>45045</v>
      </c>
      <c r="I17" s="30"/>
      <c r="J17" s="28"/>
      <c r="K17" s="29"/>
    </row>
    <row r="18" spans="1:11" ht="15" customHeight="1" x14ac:dyDescent="0.25">
      <c r="A18" s="39" t="s">
        <v>22</v>
      </c>
      <c r="B18" s="60">
        <f>B16+1</f>
        <v>708</v>
      </c>
      <c r="C18" s="48">
        <f t="shared" si="0"/>
        <v>45047</v>
      </c>
      <c r="D18" s="40">
        <f t="shared" si="3"/>
        <v>45047</v>
      </c>
      <c r="E18" s="58">
        <f t="shared" si="1"/>
        <v>45049</v>
      </c>
      <c r="F18" s="40">
        <f t="shared" si="2"/>
        <v>45049</v>
      </c>
      <c r="I18" s="30"/>
      <c r="J18" s="28"/>
      <c r="K18" s="29"/>
    </row>
    <row r="19" spans="1:11" ht="15" customHeight="1" x14ac:dyDescent="0.25">
      <c r="A19" s="50" t="s">
        <v>27</v>
      </c>
      <c r="B19" s="95">
        <f t="shared" si="4"/>
        <v>21</v>
      </c>
      <c r="C19" s="49">
        <f t="shared" si="0"/>
        <v>45050</v>
      </c>
      <c r="D19" s="52">
        <f t="shared" si="3"/>
        <v>45050</v>
      </c>
      <c r="E19" s="55">
        <f t="shared" si="1"/>
        <v>45052</v>
      </c>
      <c r="F19" s="52">
        <f t="shared" si="2"/>
        <v>45052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3"/>
      <c r="B26" s="15"/>
      <c r="C26" s="16"/>
      <c r="D26" s="17"/>
      <c r="E26" s="16"/>
      <c r="F26" s="17"/>
    </row>
    <row r="27" spans="1:11" ht="7.5" customHeight="1" x14ac:dyDescent="0.25">
      <c r="A27" s="94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33"/>
    </row>
    <row r="29" spans="1:11" ht="18.75" customHeight="1" x14ac:dyDescent="0.25">
      <c r="A29" s="135" t="s">
        <v>0</v>
      </c>
      <c r="B29" s="136"/>
      <c r="C29" s="152" t="s">
        <v>8</v>
      </c>
      <c r="D29" s="153"/>
      <c r="E29" s="11"/>
      <c r="F29" s="134"/>
    </row>
    <row r="30" spans="1:11" ht="15" customHeight="1" x14ac:dyDescent="0.25">
      <c r="A30" s="154" t="s">
        <v>2</v>
      </c>
      <c r="B30" s="154" t="s">
        <v>3</v>
      </c>
      <c r="C30" s="156" t="s">
        <v>18</v>
      </c>
      <c r="D30" s="157"/>
      <c r="E30" s="158" t="s">
        <v>9</v>
      </c>
      <c r="F30" s="157"/>
    </row>
    <row r="31" spans="1:11" ht="15" customHeight="1" x14ac:dyDescent="0.25">
      <c r="A31" s="155"/>
      <c r="B31" s="155"/>
      <c r="C31" s="83" t="s">
        <v>6</v>
      </c>
      <c r="D31" s="93" t="s">
        <v>7</v>
      </c>
      <c r="E31" s="84" t="s">
        <v>6</v>
      </c>
      <c r="F31" s="84" t="s">
        <v>7</v>
      </c>
    </row>
    <row r="32" spans="1:11" ht="15" customHeight="1" x14ac:dyDescent="0.25">
      <c r="A32" s="101" t="s">
        <v>32</v>
      </c>
      <c r="B32" s="107">
        <v>1</v>
      </c>
      <c r="C32" s="86">
        <f t="shared" ref="C32:C41" si="5">D32</f>
        <v>45021</v>
      </c>
      <c r="D32" s="92">
        <f>D10+1</f>
        <v>45021</v>
      </c>
      <c r="E32" s="59">
        <f t="shared" ref="E32:E41" si="6">F32</f>
        <v>45024</v>
      </c>
      <c r="F32" s="91">
        <f>D32+3</f>
        <v>45024</v>
      </c>
    </row>
    <row r="33" spans="1:6" ht="15" customHeight="1" x14ac:dyDescent="0.25">
      <c r="A33" s="102" t="s">
        <v>23</v>
      </c>
      <c r="B33" s="76">
        <v>224</v>
      </c>
      <c r="C33" s="77">
        <f t="shared" si="5"/>
        <v>45028</v>
      </c>
      <c r="D33" s="78">
        <f>D32+7</f>
        <v>45028</v>
      </c>
      <c r="E33" s="79">
        <f t="shared" si="6"/>
        <v>45031</v>
      </c>
      <c r="F33" s="78">
        <f>D33+3</f>
        <v>45031</v>
      </c>
    </row>
    <row r="34" spans="1:6" ht="15" customHeight="1" x14ac:dyDescent="0.25">
      <c r="A34" s="101" t="s">
        <v>32</v>
      </c>
      <c r="B34" s="106">
        <f>B32+1</f>
        <v>2</v>
      </c>
      <c r="C34" s="86">
        <f t="shared" si="5"/>
        <v>45030</v>
      </c>
      <c r="D34" s="87">
        <f>D32+9</f>
        <v>45030</v>
      </c>
      <c r="E34" s="59">
        <f t="shared" si="6"/>
        <v>45033</v>
      </c>
      <c r="F34" s="91">
        <f>D34+3</f>
        <v>45033</v>
      </c>
    </row>
    <row r="35" spans="1:6" ht="15" customHeight="1" x14ac:dyDescent="0.25">
      <c r="A35" s="102" t="s">
        <v>20</v>
      </c>
      <c r="B35" s="76">
        <v>524</v>
      </c>
      <c r="C35" s="77">
        <f t="shared" si="5"/>
        <v>45033</v>
      </c>
      <c r="D35" s="78">
        <f>D33+5</f>
        <v>45033</v>
      </c>
      <c r="E35" s="79">
        <f t="shared" si="6"/>
        <v>45038</v>
      </c>
      <c r="F35" s="78">
        <f>D35+5</f>
        <v>45038</v>
      </c>
    </row>
    <row r="36" spans="1:6" ht="15" customHeight="1" x14ac:dyDescent="0.25">
      <c r="A36" s="101" t="s">
        <v>32</v>
      </c>
      <c r="B36" s="106">
        <f>B34+1</f>
        <v>3</v>
      </c>
      <c r="C36" s="86">
        <f t="shared" si="5"/>
        <v>45037</v>
      </c>
      <c r="D36" s="87">
        <f>D34+7</f>
        <v>45037</v>
      </c>
      <c r="E36" s="59">
        <f t="shared" si="6"/>
        <v>45040</v>
      </c>
      <c r="F36" s="91">
        <f t="shared" ref="F36:F40" si="7">D36+3</f>
        <v>45040</v>
      </c>
    </row>
    <row r="37" spans="1:6" ht="15" customHeight="1" x14ac:dyDescent="0.25">
      <c r="A37" s="102" t="s">
        <v>23</v>
      </c>
      <c r="B37" s="76">
        <v>225</v>
      </c>
      <c r="C37" s="77">
        <f t="shared" si="5"/>
        <v>45041</v>
      </c>
      <c r="D37" s="78">
        <f>D35+8</f>
        <v>45041</v>
      </c>
      <c r="E37" s="79">
        <f t="shared" si="6"/>
        <v>45045</v>
      </c>
      <c r="F37" s="78">
        <f>D37+4</f>
        <v>45045</v>
      </c>
    </row>
    <row r="38" spans="1:6" ht="15" customHeight="1" x14ac:dyDescent="0.25">
      <c r="A38" s="101" t="s">
        <v>32</v>
      </c>
      <c r="B38" s="104">
        <f t="shared" ref="B38:B40" si="8">B36+1</f>
        <v>4</v>
      </c>
      <c r="C38" s="81">
        <f t="shared" si="5"/>
        <v>45043</v>
      </c>
      <c r="D38" s="82">
        <f>D36+6</f>
        <v>45043</v>
      </c>
      <c r="E38" s="59">
        <f t="shared" si="6"/>
        <v>45046</v>
      </c>
      <c r="F38" s="91">
        <f t="shared" si="7"/>
        <v>45046</v>
      </c>
    </row>
    <row r="39" spans="1:6" ht="15" customHeight="1" x14ac:dyDescent="0.25">
      <c r="A39" s="102" t="s">
        <v>20</v>
      </c>
      <c r="B39" s="76">
        <v>525</v>
      </c>
      <c r="C39" s="77">
        <f t="shared" si="5"/>
        <v>45048</v>
      </c>
      <c r="D39" s="78">
        <f>D37+7</f>
        <v>45048</v>
      </c>
      <c r="E39" s="79">
        <f t="shared" si="6"/>
        <v>45052</v>
      </c>
      <c r="F39" s="78">
        <f>D39+4</f>
        <v>45052</v>
      </c>
    </row>
    <row r="40" spans="1:6" ht="15" customHeight="1" x14ac:dyDescent="0.25">
      <c r="A40" s="101" t="s">
        <v>32</v>
      </c>
      <c r="B40" s="104">
        <f t="shared" si="8"/>
        <v>5</v>
      </c>
      <c r="C40" s="81">
        <f t="shared" si="5"/>
        <v>45051</v>
      </c>
      <c r="D40" s="82">
        <f>D38+8</f>
        <v>45051</v>
      </c>
      <c r="E40" s="59">
        <f t="shared" si="6"/>
        <v>45054</v>
      </c>
      <c r="F40" s="91">
        <f t="shared" si="7"/>
        <v>45054</v>
      </c>
    </row>
    <row r="41" spans="1:6" ht="15" customHeight="1" x14ac:dyDescent="0.25">
      <c r="A41" s="102" t="s">
        <v>23</v>
      </c>
      <c r="B41" s="76">
        <v>226</v>
      </c>
      <c r="C41" s="77">
        <f t="shared" si="5"/>
        <v>45055</v>
      </c>
      <c r="D41" s="78">
        <f>D39+7</f>
        <v>45055</v>
      </c>
      <c r="E41" s="79">
        <f t="shared" si="6"/>
        <v>45059</v>
      </c>
      <c r="F41" s="78">
        <f>D41+4</f>
        <v>45059</v>
      </c>
    </row>
    <row r="42" spans="1:6" ht="15" customHeight="1" x14ac:dyDescent="0.25">
      <c r="A42" s="132" t="s">
        <v>15</v>
      </c>
      <c r="B42" s="132"/>
      <c r="C42" s="132"/>
      <c r="D42" s="132"/>
      <c r="E42" s="132"/>
      <c r="F42" s="2"/>
    </row>
    <row r="43" spans="1:6" ht="15" customHeight="1" x14ac:dyDescent="0.25">
      <c r="A43" s="131" t="s">
        <v>14</v>
      </c>
      <c r="B43" s="131"/>
      <c r="C43" s="131"/>
      <c r="D43" s="131"/>
      <c r="E43" s="131"/>
      <c r="F43" s="2"/>
    </row>
    <row r="44" spans="1:6" x14ac:dyDescent="0.25">
      <c r="A44" s="43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33"/>
    </row>
    <row r="47" spans="1:6" ht="18.75" customHeight="1" x14ac:dyDescent="0.25">
      <c r="A47" s="135" t="s">
        <v>0</v>
      </c>
      <c r="B47" s="136"/>
      <c r="C47" s="137" t="s">
        <v>10</v>
      </c>
      <c r="D47" s="138"/>
      <c r="E47" s="11"/>
      <c r="F47" s="134"/>
    </row>
    <row r="48" spans="1:6" ht="15" customHeight="1" x14ac:dyDescent="0.25">
      <c r="A48" s="145" t="s">
        <v>2</v>
      </c>
      <c r="B48" s="145" t="s">
        <v>3</v>
      </c>
      <c r="C48" s="148" t="s">
        <v>4</v>
      </c>
      <c r="D48" s="149"/>
      <c r="E48" s="150" t="s">
        <v>11</v>
      </c>
      <c r="F48" s="151"/>
    </row>
    <row r="49" spans="1:6" ht="15" customHeight="1" thickBot="1" x14ac:dyDescent="0.3">
      <c r="A49" s="146"/>
      <c r="B49" s="147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97" t="str">
        <f>A32</f>
        <v>Guatalupe</v>
      </c>
      <c r="B50" s="108">
        <f>B32</f>
        <v>1</v>
      </c>
      <c r="C50" s="53">
        <f t="shared" ref="C50:C55" si="9">D50</f>
        <v>45021</v>
      </c>
      <c r="D50" s="36">
        <f>D32</f>
        <v>45021</v>
      </c>
      <c r="E50" s="56">
        <f t="shared" ref="E50:E55" si="10">F50</f>
        <v>45025</v>
      </c>
      <c r="F50" s="37">
        <f>D50+4</f>
        <v>45025</v>
      </c>
    </row>
    <row r="51" spans="1:6" ht="15" customHeight="1" x14ac:dyDescent="0.25">
      <c r="A51" s="98" t="str">
        <f>A34</f>
        <v>Guatalupe</v>
      </c>
      <c r="B51" s="109">
        <f>B34</f>
        <v>2</v>
      </c>
      <c r="C51" s="54">
        <f t="shared" si="9"/>
        <v>45030</v>
      </c>
      <c r="D51" s="44">
        <f>D34</f>
        <v>45030</v>
      </c>
      <c r="E51" s="54">
        <f t="shared" si="10"/>
        <v>45034</v>
      </c>
      <c r="F51" s="44">
        <f>D51+4</f>
        <v>45034</v>
      </c>
    </row>
    <row r="52" spans="1:6" ht="15" customHeight="1" x14ac:dyDescent="0.25">
      <c r="A52" s="99" t="str">
        <f>A36</f>
        <v>Guatalupe</v>
      </c>
      <c r="B52" s="110">
        <f>B36</f>
        <v>3</v>
      </c>
      <c r="C52" s="53">
        <f t="shared" si="9"/>
        <v>45037</v>
      </c>
      <c r="D52" s="46">
        <f>D36</f>
        <v>45037</v>
      </c>
      <c r="E52" s="56">
        <f t="shared" si="10"/>
        <v>45041</v>
      </c>
      <c r="F52" s="37">
        <f t="shared" ref="F52:F54" si="11">D52+4</f>
        <v>45041</v>
      </c>
    </row>
    <row r="53" spans="1:6" ht="15" customHeight="1" x14ac:dyDescent="0.25">
      <c r="A53" s="98" t="str">
        <f>A38</f>
        <v>Guatalupe</v>
      </c>
      <c r="B53" s="109">
        <f>B38</f>
        <v>4</v>
      </c>
      <c r="C53" s="54">
        <f t="shared" si="9"/>
        <v>45043</v>
      </c>
      <c r="D53" s="44">
        <f>D38</f>
        <v>45043</v>
      </c>
      <c r="E53" s="54">
        <f t="shared" si="10"/>
        <v>45047</v>
      </c>
      <c r="F53" s="44">
        <f t="shared" si="11"/>
        <v>45047</v>
      </c>
    </row>
    <row r="54" spans="1:6" ht="12.75" customHeight="1" x14ac:dyDescent="0.25">
      <c r="A54" s="100" t="str">
        <f>A40</f>
        <v>Guatalupe</v>
      </c>
      <c r="B54" s="110">
        <f>B40</f>
        <v>5</v>
      </c>
      <c r="C54" s="53">
        <f t="shared" si="9"/>
        <v>45051</v>
      </c>
      <c r="D54" s="74">
        <f>D40</f>
        <v>45051</v>
      </c>
      <c r="E54" s="56">
        <f t="shared" si="10"/>
        <v>45055</v>
      </c>
      <c r="F54" s="37">
        <f t="shared" si="11"/>
        <v>45055</v>
      </c>
    </row>
    <row r="55" spans="1:6" ht="15" customHeight="1" x14ac:dyDescent="0.25">
      <c r="A55" s="98" t="str">
        <f>A54</f>
        <v>Guatalupe</v>
      </c>
      <c r="B55" s="109">
        <f>B54+1</f>
        <v>6</v>
      </c>
      <c r="C55" s="54">
        <f t="shared" si="9"/>
        <v>45058</v>
      </c>
      <c r="D55" s="44">
        <f>D54+7</f>
        <v>45058</v>
      </c>
      <c r="E55" s="54">
        <f t="shared" si="10"/>
        <v>45062</v>
      </c>
      <c r="F55" s="44">
        <f>D55+4</f>
        <v>45062</v>
      </c>
    </row>
    <row r="56" spans="1:6" ht="12.75" customHeight="1" x14ac:dyDescent="0.25">
      <c r="A56" s="132" t="s">
        <v>16</v>
      </c>
      <c r="B56" s="132"/>
      <c r="C56" s="132"/>
      <c r="D56" s="132"/>
      <c r="E56" s="132"/>
      <c r="F56" s="2"/>
    </row>
    <row r="57" spans="1:6" ht="12.75" customHeight="1" x14ac:dyDescent="0.25">
      <c r="A57" s="131" t="s">
        <v>14</v>
      </c>
      <c r="B57" s="131"/>
      <c r="C57" s="131"/>
      <c r="D57" s="131"/>
      <c r="E57" s="131"/>
      <c r="F57" s="2"/>
    </row>
    <row r="58" spans="1:6" ht="17.25" customHeight="1" x14ac:dyDescent="0.25">
      <c r="A58" s="43"/>
      <c r="B58" s="94"/>
      <c r="C58" s="94"/>
      <c r="D58" s="94"/>
      <c r="E58" s="94"/>
      <c r="F58" s="2"/>
    </row>
    <row r="59" spans="1:6" ht="26.25" customHeight="1" x14ac:dyDescent="0.25">
      <c r="A59" s="7"/>
      <c r="B59" s="8"/>
      <c r="C59" s="9"/>
      <c r="D59" s="10"/>
      <c r="E59" s="9"/>
      <c r="F59" s="133"/>
    </row>
    <row r="60" spans="1:6" ht="18.75" customHeight="1" x14ac:dyDescent="0.25">
      <c r="A60" s="135" t="s">
        <v>0</v>
      </c>
      <c r="B60" s="136"/>
      <c r="C60" s="137" t="s">
        <v>12</v>
      </c>
      <c r="D60" s="138"/>
      <c r="E60" s="11"/>
      <c r="F60" s="134"/>
    </row>
    <row r="61" spans="1:6" ht="15" customHeight="1" x14ac:dyDescent="0.25">
      <c r="A61" s="139" t="s">
        <v>2</v>
      </c>
      <c r="B61" s="139" t="s">
        <v>3</v>
      </c>
      <c r="C61" s="141" t="s">
        <v>4</v>
      </c>
      <c r="D61" s="142"/>
      <c r="E61" s="143" t="s">
        <v>13</v>
      </c>
      <c r="F61" s="144"/>
    </row>
    <row r="62" spans="1:6" ht="15" customHeight="1" x14ac:dyDescent="0.25">
      <c r="A62" s="140"/>
      <c r="B62" s="140"/>
      <c r="C62" s="62" t="s">
        <v>6</v>
      </c>
      <c r="D62" s="62" t="s">
        <v>7</v>
      </c>
      <c r="E62" s="62" t="s">
        <v>6</v>
      </c>
      <c r="F62" s="62" t="s">
        <v>7</v>
      </c>
    </row>
    <row r="63" spans="1:6" ht="15" customHeight="1" x14ac:dyDescent="0.25">
      <c r="A63" s="70" t="s">
        <v>31</v>
      </c>
      <c r="B63" s="71" t="s">
        <v>25</v>
      </c>
      <c r="C63" s="72">
        <f>D63</f>
        <v>45020</v>
      </c>
      <c r="D63" s="73">
        <f>D32-1</f>
        <v>45020</v>
      </c>
      <c r="E63" s="72">
        <f>F63</f>
        <v>45023</v>
      </c>
      <c r="F63" s="73">
        <f>D63+3</f>
        <v>45023</v>
      </c>
    </row>
    <row r="64" spans="1:6" ht="15" customHeight="1" x14ac:dyDescent="0.25">
      <c r="A64" s="63" t="str">
        <f>A33</f>
        <v>Vanquish</v>
      </c>
      <c r="B64" s="64">
        <f>B33</f>
        <v>224</v>
      </c>
      <c r="C64" s="65">
        <f t="shared" ref="C64:C67" si="12">D64</f>
        <v>45028</v>
      </c>
      <c r="D64" s="66">
        <f>D33</f>
        <v>45028</v>
      </c>
      <c r="E64" s="65">
        <f t="shared" ref="E64:E67" si="13">F64</f>
        <v>45032</v>
      </c>
      <c r="F64" s="67">
        <f>D64+4</f>
        <v>45032</v>
      </c>
    </row>
    <row r="65" spans="1:7" ht="15" customHeight="1" x14ac:dyDescent="0.25">
      <c r="A65" s="70" t="str">
        <f>A35</f>
        <v>Jan Caribe</v>
      </c>
      <c r="B65" s="71">
        <f>B35</f>
        <v>524</v>
      </c>
      <c r="C65" s="72">
        <f t="shared" si="12"/>
        <v>45033</v>
      </c>
      <c r="D65" s="80">
        <f>D35</f>
        <v>45033</v>
      </c>
      <c r="E65" s="72">
        <f t="shared" si="13"/>
        <v>45037</v>
      </c>
      <c r="F65" s="73">
        <f>D65+4</f>
        <v>45037</v>
      </c>
    </row>
    <row r="66" spans="1:7" ht="15" customHeight="1" x14ac:dyDescent="0.25">
      <c r="A66" s="63" t="str">
        <f>A37</f>
        <v>Vanquish</v>
      </c>
      <c r="B66" s="68">
        <f>B37</f>
        <v>225</v>
      </c>
      <c r="C66" s="65">
        <f t="shared" si="12"/>
        <v>45041</v>
      </c>
      <c r="D66" s="66">
        <f>D37</f>
        <v>45041</v>
      </c>
      <c r="E66" s="65">
        <f t="shared" si="13"/>
        <v>45044</v>
      </c>
      <c r="F66" s="67">
        <f t="shared" ref="F66:F67" si="14">D66+3</f>
        <v>45044</v>
      </c>
    </row>
    <row r="67" spans="1:7" ht="15" customHeight="1" x14ac:dyDescent="0.25">
      <c r="A67" s="70" t="str">
        <f>A39</f>
        <v>Jan Caribe</v>
      </c>
      <c r="B67" s="71">
        <f>B39</f>
        <v>525</v>
      </c>
      <c r="C67" s="72">
        <f t="shared" si="12"/>
        <v>45048</v>
      </c>
      <c r="D67" s="80">
        <f>D39</f>
        <v>45048</v>
      </c>
      <c r="E67" s="72">
        <f t="shared" si="13"/>
        <v>45051</v>
      </c>
      <c r="F67" s="73">
        <f t="shared" si="14"/>
        <v>45051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31" t="s">
        <v>14</v>
      </c>
      <c r="B69" s="131"/>
      <c r="C69" s="131"/>
      <c r="D69" s="131"/>
      <c r="E69" s="131"/>
      <c r="F69" s="26"/>
    </row>
    <row r="70" spans="1:7" ht="12.75" customHeight="1" x14ac:dyDescent="0.25">
      <c r="A70" s="12"/>
      <c r="B70" s="20"/>
      <c r="C70" s="13"/>
      <c r="D70" s="21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2023DEC</vt:lpstr>
      <vt:lpstr>2023NOV</vt:lpstr>
      <vt:lpstr>2023OCT</vt:lpstr>
      <vt:lpstr>2023SEP</vt:lpstr>
      <vt:lpstr>2023AUG</vt:lpstr>
      <vt:lpstr>2023JUL</vt:lpstr>
      <vt:lpstr>2023JUN</vt:lpstr>
      <vt:lpstr>2023MAY</vt:lpstr>
      <vt:lpstr>2023APR</vt:lpstr>
      <vt:lpstr>2023MAR</vt:lpstr>
      <vt:lpstr>2023FEB</vt:lpstr>
      <vt:lpstr>2023JAN</vt:lpstr>
      <vt:lpstr>'2023APR'!Print_Area</vt:lpstr>
      <vt:lpstr>'2023AUG'!Print_Area</vt:lpstr>
      <vt:lpstr>'2023DEC'!Print_Area</vt:lpstr>
      <vt:lpstr>'2023FEB'!Print_Area</vt:lpstr>
      <vt:lpstr>'2023JAN'!Print_Area</vt:lpstr>
      <vt:lpstr>'2023JUL'!Print_Area</vt:lpstr>
      <vt:lpstr>'2023JUN'!Print_Area</vt:lpstr>
      <vt:lpstr>'2023MAR'!Print_Area</vt:lpstr>
      <vt:lpstr>'2023MAY'!Print_Area</vt:lpstr>
      <vt:lpstr>'2023NOV'!Print_Area</vt:lpstr>
      <vt:lpstr>'2023OCT'!Print_Area</vt:lpstr>
      <vt:lpstr>'2023SEP'!Print_Area</vt:lpstr>
      <vt:lpstr>'2023APR'!Print_Titles</vt:lpstr>
      <vt:lpstr>'2023AUG'!Print_Titles</vt:lpstr>
      <vt:lpstr>'2023DEC'!Print_Titles</vt:lpstr>
      <vt:lpstr>'2023FEB'!Print_Titles</vt:lpstr>
      <vt:lpstr>'2023JAN'!Print_Titles</vt:lpstr>
      <vt:lpstr>'2023JUL'!Print_Titles</vt:lpstr>
      <vt:lpstr>'2023JUN'!Print_Titles</vt:lpstr>
      <vt:lpstr>'2023MAR'!Print_Titles</vt:lpstr>
      <vt:lpstr>'2023MAY'!Print_Titles</vt:lpstr>
      <vt:lpstr>'2023NOV'!Print_Titles</vt:lpstr>
      <vt:lpstr>'2023OCT'!Print_Titles</vt:lpstr>
      <vt:lpstr>'2023SEP'!Print_Titles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 D Brantley</dc:creator>
  <cp:lastModifiedBy>Robbie Brantley</cp:lastModifiedBy>
  <cp:lastPrinted>2012-08-10T23:55:11Z</cp:lastPrinted>
  <dcterms:created xsi:type="dcterms:W3CDTF">2012-02-06T19:38:45Z</dcterms:created>
  <dcterms:modified xsi:type="dcterms:W3CDTF">2023-12-18T21:09:52Z</dcterms:modified>
</cp:coreProperties>
</file>