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xr:revisionPtr revIDLastSave="0" documentId="13_ncr:1_{8297D52C-1270-47CE-89B3-97DD3ECD0FDD}" xr6:coauthVersionLast="47" xr6:coauthVersionMax="47" xr10:uidLastSave="{00000000-0000-0000-0000-000000000000}"/>
  <bookViews>
    <workbookView xWindow="19080" yWindow="-120" windowWidth="20640" windowHeight="11160" activeTab="1" xr2:uid="{00000000-000D-0000-FFFF-FFFF00000000}"/>
  </bookViews>
  <sheets>
    <sheet name="2025AUG" sheetId="165" r:id="rId1"/>
    <sheet name="2025JUL" sheetId="164" r:id="rId2"/>
    <sheet name="2025JUN" sheetId="163" r:id="rId3"/>
    <sheet name="2025MAY" sheetId="162" r:id="rId4"/>
    <sheet name="2025APR" sheetId="161" r:id="rId5"/>
    <sheet name="2025MAR" sheetId="160" r:id="rId6"/>
    <sheet name="2025FEB" sheetId="159" r:id="rId7"/>
    <sheet name="2025JAN" sheetId="158" r:id="rId8"/>
    <sheet name="2024DEC" sheetId="157" r:id="rId9"/>
    <sheet name="2024NOV" sheetId="156" r:id="rId10"/>
    <sheet name="2024OCT" sheetId="155" r:id="rId11"/>
    <sheet name="2024SEP" sheetId="154" r:id="rId12"/>
    <sheet name="2024August" sheetId="153" r:id="rId13"/>
    <sheet name="2024JULY" sheetId="152" r:id="rId14"/>
    <sheet name="2024JUNE" sheetId="151" r:id="rId15"/>
    <sheet name="2024MAY" sheetId="150" r:id="rId16"/>
    <sheet name="2024APR" sheetId="149" r:id="rId17"/>
    <sheet name="2024MAR" sheetId="148" r:id="rId18"/>
    <sheet name="2024Feb" sheetId="147" r:id="rId19"/>
    <sheet name="2024Jan" sheetId="146" r:id="rId20"/>
    <sheet name="2023DEC" sheetId="145" r:id="rId21"/>
  </sheets>
  <definedNames>
    <definedName name="_xlnm.Print_Area" localSheetId="20">'2023DEC'!$A$5:$F$69</definedName>
    <definedName name="_xlnm.Print_Area" localSheetId="16">'2024APR'!$A$5:$F$69</definedName>
    <definedName name="_xlnm.Print_Area" localSheetId="12">'2024August'!$A$5:$F$69</definedName>
    <definedName name="_xlnm.Print_Area" localSheetId="8">'2024DEC'!$A$5:$F$69</definedName>
    <definedName name="_xlnm.Print_Area" localSheetId="18">'2024Feb'!$A$5:$F$69</definedName>
    <definedName name="_xlnm.Print_Area" localSheetId="19">'2024Jan'!$A$5:$F$69</definedName>
    <definedName name="_xlnm.Print_Area" localSheetId="13">'2024JULY'!$A$5:$F$69</definedName>
    <definedName name="_xlnm.Print_Area" localSheetId="14">'2024JUNE'!$A$5:$F$69</definedName>
    <definedName name="_xlnm.Print_Area" localSheetId="17">'2024MAR'!$A$5:$F$69</definedName>
    <definedName name="_xlnm.Print_Area" localSheetId="15">'2024MAY'!$A$5:$F$69</definedName>
    <definedName name="_xlnm.Print_Area" localSheetId="9">'2024NOV'!$A$5:$F$70</definedName>
    <definedName name="_xlnm.Print_Area" localSheetId="10">'2024OCT'!$A$5:$F$69</definedName>
    <definedName name="_xlnm.Print_Area" localSheetId="11">'2024SEP'!$A$5:$F$70</definedName>
    <definedName name="_xlnm.Print_Area" localSheetId="4">'2025APR'!$A$5:$F$70</definedName>
    <definedName name="_xlnm.Print_Area" localSheetId="0">'2025AUG'!$A$5:$F$70</definedName>
    <definedName name="_xlnm.Print_Area" localSheetId="6">'2025FEB'!$A$5:$F$70</definedName>
    <definedName name="_xlnm.Print_Area" localSheetId="7">'2025JAN'!$A$5:$F$69</definedName>
    <definedName name="_xlnm.Print_Area" localSheetId="1">'2025JUL'!$A$5:$F$70</definedName>
    <definedName name="_xlnm.Print_Area" localSheetId="2">'2025JUN'!$A$5:$F$70</definedName>
    <definedName name="_xlnm.Print_Area" localSheetId="5">'2025MAR'!$A$5:$F$70</definedName>
    <definedName name="_xlnm.Print_Area" localSheetId="3">'2025MAY'!$A$5:$F$70</definedName>
    <definedName name="_xlnm.Print_Titles" localSheetId="20">'2023DEC'!$2:$4</definedName>
    <definedName name="_xlnm.Print_Titles" localSheetId="16">'2024APR'!$2:$4</definedName>
    <definedName name="_xlnm.Print_Titles" localSheetId="12">'2024August'!$2:$4</definedName>
    <definedName name="_xlnm.Print_Titles" localSheetId="8">'2024DEC'!$2:$4</definedName>
    <definedName name="_xlnm.Print_Titles" localSheetId="18">'2024Feb'!$2:$4</definedName>
    <definedName name="_xlnm.Print_Titles" localSheetId="19">'2024Jan'!$2:$4</definedName>
    <definedName name="_xlnm.Print_Titles" localSheetId="13">'2024JULY'!$2:$4</definedName>
    <definedName name="_xlnm.Print_Titles" localSheetId="14">'2024JUNE'!$2:$4</definedName>
    <definedName name="_xlnm.Print_Titles" localSheetId="17">'2024MAR'!$2:$4</definedName>
    <definedName name="_xlnm.Print_Titles" localSheetId="15">'2024MAY'!$2:$4</definedName>
    <definedName name="_xlnm.Print_Titles" localSheetId="9">'2024NOV'!$2:$4</definedName>
    <definedName name="_xlnm.Print_Titles" localSheetId="10">'2024OCT'!$2:$4</definedName>
    <definedName name="_xlnm.Print_Titles" localSheetId="11">'2024SEP'!$2:$4</definedName>
    <definedName name="_xlnm.Print_Titles" localSheetId="4">'2025APR'!$2:$4</definedName>
    <definedName name="_xlnm.Print_Titles" localSheetId="0">'2025AUG'!$2:$4</definedName>
    <definedName name="_xlnm.Print_Titles" localSheetId="6">'2025FEB'!$2:$4</definedName>
    <definedName name="_xlnm.Print_Titles" localSheetId="7">'2025JAN'!$2:$4</definedName>
    <definedName name="_xlnm.Print_Titles" localSheetId="1">'2025JUL'!$2:$4</definedName>
    <definedName name="_xlnm.Print_Titles" localSheetId="2">'2025JUN'!$2:$4</definedName>
    <definedName name="_xlnm.Print_Titles" localSheetId="5">'2025MAR'!$2:$4</definedName>
    <definedName name="_xlnm.Print_Titles" localSheetId="3">'2025MAY'!$2:$4</definedName>
  </definedNames>
  <calcPr calcId="191029"/>
  <webPublishing allowPng="1" targetScreenSize="1024x768" codePage="1252"/>
  <webPublishObjects count="112">
    <webPublishObject id="29810" divId="schedule_29810" destinationFile="W:\Page.mht"/>
    <webPublishObject id="5074" divId="schedule_5074" destinationFile="Z:\schedule.htm"/>
    <webPublishObject id="2294" divId="schedule_2294" destinationFile="C:\Users\robbie\AppData\Roaming\Microsoft\Windows\Network Shortcuts\schedule.htm"/>
    <webPublishObject id="7719" divId="schedule_7719" destinationFile="W:\schedule.htm"/>
    <webPublishObject id="12582" divId="schedule_12582" destinationFile="W:\schedule.htm"/>
    <webPublishObject id="29559" divId="schedule_29559" destinationFile="C:\Users\robbie\Virtual Machines\schedule.htm"/>
    <webPublishObject id="7573" divId="schedule_7573" destinationFile="W:\schedule.htm"/>
    <webPublishObject id="13696" divId="schedule_13696" destinationFile="W:\schedule.htm"/>
    <webPublishObject id="2185" divId="schedule_2185" destinationFile="W:\schedule.htm"/>
    <webPublishObject id="12650" divId="schedule_12650" destinationFile="W:\schedule.htm"/>
    <webPublishObject id="3368" divId="schedule_3368" destinationFile="W:\schedule.htm"/>
    <webPublishObject id="23501" divId="schedule_23501" destinationFile="W:\schedule.htm"/>
    <webPublishObject id="10032" divId="schedule_10032" destinationFile="W:\schedule.htm"/>
    <webPublishObject id="28188" divId="schedule_28188" destinationFile="W:\schedule.mht"/>
    <webPublishObject id="11629" divId="schedule_11629" destinationFile="W:\schedule.htm"/>
    <webPublishObject id="24010" divId="schedule_24010" destinationFile="W:\schedule.htm"/>
    <webPublishObject id="3424" divId="schedule_3424" destinationFile="W:\schedule.htm"/>
    <webPublishObject id="13299" divId="schedule_13299" destinationFile="W:\schedule.htm"/>
    <webPublishObject id="17177" divId="schedule_17177" destinationFile="W:\schedule.htm"/>
    <webPublishObject id="32614" divId="schedule_32614" destinationFile="W:\schedule.htm"/>
    <webPublishObject id="12822" divId="schedule_12822" destinationFile="W:\schedule.htm"/>
    <webPublishObject id="3431" divId="schedule_3431" destinationFile="W:\schedule.htm"/>
    <webPublishObject id="4111" divId="schedule_4111" destinationFile="W:\schedule.htm"/>
    <webPublishObject id="19017" divId="schedule_19017" destinationFile="W:\schedule.htm"/>
    <webPublishObject id="22532" divId="schedule_22532" destinationFile="W:\schedule.htm"/>
    <webPublishObject id="9232" divId="schedule_9232" destinationFile="W:\schedule.mht"/>
    <webPublishObject id="19066" divId="schedule_19066" destinationFile="W:\schedule.htm"/>
    <webPublishObject id="16283" divId="schedule_16283" destinationFile="W:\schedule.htm"/>
    <webPublishObject id="8103" divId="schedule_8103" destinationFile="W:\schedule.htm"/>
    <webPublishObject id="11396" divId="schedule_11396" destinationFile="W:\schedule.htm"/>
    <webPublishObject id="30327" divId="schedule_30327" destinationFile="W:\schedule.htm"/>
    <webPublishObject id="7498" divId="schedule_7498" destinationFile="W:\schedule.htm"/>
    <webPublishObject id="28155" divId="schedule_28155" destinationFile="\\HYDEWEBISIS\schedules\schedule.htm"/>
    <webPublishObject id="22444" divId="schedule_22444" destinationFile="\\HYDEWEBISIS\schedules\schedule.htm"/>
    <webPublishObject id="13041" divId="schedule_13041" destinationFile="\\HYDEWEBISIS\schedules\schedule.htm"/>
    <webPublishObject id="18244" divId="schedule_18244" destinationFile="\\HYDEWEBISIS\schedules\schedule.htm"/>
    <webPublishObject id="7049" divId="schedule_7049" destinationFile="\\HYDEWEBISIS\schedules\schedule.htm"/>
    <webPublishObject id="20501" divId="schedule_20501" destinationFile="W:\schedule.htm"/>
    <webPublishObject id="8893" divId="schedule_8893" destinationFile="W:\schedule.htm"/>
    <webPublishObject id="27532" divId="schedule_27532" destinationFile="W:\schedule.htm"/>
    <webPublishObject id="8138" divId="schedule_8138" destinationFile="W:\schedule.htm"/>
    <webPublishObject id="11807" divId="schedule_11807" destinationFile="S:\schedule.htm"/>
    <webPublishObject id="8467" divId="schedule_8467" destinationFile="S:\schedule.htm"/>
    <webPublishObject id="15087" divId="schedule_15087" destinationFile="S:\schedule.htm"/>
    <webPublishObject id="1903" divId="schedule_1903" destinationFile="S:\schedule.htm"/>
    <webPublishObject id="4076" divId="schedule_4076" destinationFile="S:\schedule.mht"/>
    <webPublishObject id="2512" divId="schedule_2512" destinationFile="S:\schedule.htm"/>
    <webPublishObject id="19892" divId="schedule_19892" destinationFile="S:\schedule.htm"/>
    <webPublishObject id="14664" divId="schedule_14664" destinationFile="S:\schedule.htm"/>
    <webPublishObject id="10227" divId="schedule_10227" destinationFile="S:\schedule.htm"/>
    <webPublishObject id="19951" divId="schedule_19951" destinationFile="S:\schedule.htm"/>
    <webPublishObject id="27714" divId="schedule_27714" destinationFile="S:\schedule.htm"/>
    <webPublishObject id="22803" divId="schedule_22803" destinationFile="S:\schedule.htm"/>
    <webPublishObject id="26184" divId="schedule_26184" destinationFile="S:\schedule.htm"/>
    <webPublishObject id="16808" divId="schedule_16808" destinationFile="S:\schedule.htm"/>
    <webPublishObject id="32343" divId="schedule_32343" destinationFile="S:\schedule.htm"/>
    <webPublishObject id="1911" divId="schedule_1911" destinationFile="S:\schedule.htm"/>
    <webPublishObject id="25005" divId="schedule_25005" destinationFile="S:\schedule.htm"/>
    <webPublishObject id="25370" divId="schedule_25370" destinationFile="S:\schedule.htm"/>
    <webPublishObject id="29836" divId="schedule_29836" destinationFile="S:\schedule.htm"/>
    <webPublishObject id="16250" divId="schedule_16250" destinationFile="S:\schedule.htm"/>
    <webPublishObject id="29101" divId="schedule_29101" destinationFile="S:\schedule.htm"/>
    <webPublishObject id="26884" divId="schedule_26884" destinationFile="S:\schedule.htm"/>
    <webPublishObject id="6433" divId="schedule_6433" destinationFile="S:\schedule.htm"/>
    <webPublishObject id="16972" divId="schedule_16972" destinationFile="S:\schedule.htm"/>
    <webPublishObject id="20117" divId="schedule_20117" destinationFile="S:\schedule.htm"/>
    <webPublishObject id="30934" divId="schedule_30934" destinationFile="S:\schedule.htm"/>
    <webPublishObject id="11358" divId="schedule_11358" destinationFile="S:\schedule.htm"/>
    <webPublishObject id="2129" divId="schedule_2129" destinationFile="S:\schedule.htm"/>
    <webPublishObject id="4220" divId="schedule_4220" destinationFile="S:\schedule.mht"/>
    <webPublishObject id="22601" divId="schedule_22601" destinationFile="S:\schedule.htm"/>
    <webPublishObject id="9128" divId="schedule_9128" destinationFile="S:\schedule.htm"/>
    <webPublishObject id="17331" divId="schedule_17331" destinationFile="S:\schedule.htm"/>
    <webPublishObject id="9352" divId="schedule_9352" destinationFile="S:\schedule.htm"/>
    <webPublishObject id="22519" divId="schedule_22519" destinationFile="S:\schedule.htm"/>
    <webPublishObject id="1946" divId="schedule_1946" destinationFile="S:\schedule.mht"/>
    <webPublishObject id="24076" divId="schedule_24076" destinationFile="S:\schedule.htm"/>
    <webPublishObject id="6390" divId="schedule_6390" destinationFile="S:\schedule.htm"/>
    <webPublishObject id="26322" divId="schedule_26322" destinationFile="S:\schedule.htm"/>
    <webPublishObject id="31960" divId="schedule_31960" destinationFile="S:\schedule.htm"/>
    <webPublishObject id="18278" divId="schedule_18278" destinationFile="S:\schedule.htm"/>
    <webPublishObject id="7239" divId="schedule_7239" destinationFile="S:\schedule.htm"/>
    <webPublishObject id="27806" divId="schedule_27806" destinationFile="S:\schedule.htm"/>
    <webPublishObject id="27610" divId="schedule_27610" destinationFile="S:\schedule.htm"/>
    <webPublishObject id="1878" divId="schedule_1878" destinationFile="S:\schedule.htm"/>
    <webPublishObject id="10022" divId="schedule_10022" destinationFile="S:\schedule.htm"/>
    <webPublishObject id="11964" divId="schedule_11964" destinationFile="S:\schedule.htm"/>
    <webPublishObject id="16246" divId="schedule_16246" destinationFile="S:\schedule.mht"/>
    <webPublishObject id="23471" divId="schedule_23471" destinationFile="S:\schedule.htm"/>
    <webPublishObject id="3064" divId="schedule_3064" destinationFile="S:\schedule.htm"/>
    <webPublishObject id="1769" divId="schedule_1769" destinationFile="S:\schedule.htm"/>
    <webPublishObject id="14215" divId="schedule_14215" destinationFile="S:\schedule.htm"/>
    <webPublishObject id="11227" divId="schedule_11227" destinationFile="S:\schedule.htm"/>
    <webPublishObject id="17472" divId="schedule_17472" destinationFile="S:\schedule.htm"/>
    <webPublishObject id="24931" divId="schedule_24931" destinationFile="S:\schedule.htm"/>
    <webPublishObject id="12367" divId="schedule_12367" destinationFile="S:\schedule.htm"/>
    <webPublishObject id="30318" divId="schedule_30318" destinationFile="S:\schedule.htm"/>
    <webPublishObject id="29150" divId="schedule_29150" destinationFile="S:\schedule.htm"/>
    <webPublishObject id="13414" divId="schedule_13414" destinationFile="S:\schedule.htm"/>
    <webPublishObject id="23169" divId="schedule_23169" destinationFile="S:\schedule.htm"/>
    <webPublishObject id="2564" divId="schedule_2564" destinationFile="S:\schedule.htm"/>
    <webPublishObject id="3316" divId="schedule_3316" destinationFile="S:\schedule.htm"/>
    <webPublishObject id="4861" divId="schedule_4861" destinationFile="S:\schedule.htm"/>
    <webPublishObject id="28629" divId="schedule_28629" destinationFile="S:\schedule.htm"/>
    <webPublishObject id="7984" divId="schedule_7984" destinationFile="S:\schedule.htm"/>
    <webPublishObject id="6397" divId="schedule_6397" destinationFile="S:\schedule.htm"/>
    <webPublishObject id="28097" divId="schedule_28097" destinationFile="S:\schedule.htm"/>
    <webPublishObject id="6244" divId="schedule_6244" destinationFile="S:\schedule.htm"/>
    <webPublishObject id="10231" divId="schedule_10231" destinationFile="S:\schedule.htm"/>
    <webPublishObject id="1008" divId="schedule_1008" destinationFile="S:\schedule.htm"/>
    <webPublishObject id="11979" divId="schedule_11979" destinationFile="S:\schedule.htm"/>
    <webPublishObject id="12711" divId="schedule_12711" destinationFile="S:\schedule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65" l="1"/>
  <c r="D33" i="165"/>
  <c r="B39" i="165"/>
  <c r="B53" i="165" s="1"/>
  <c r="B55" i="165" s="1"/>
  <c r="B37" i="165"/>
  <c r="A67" i="165"/>
  <c r="A66" i="165"/>
  <c r="A65" i="165"/>
  <c r="A64" i="165"/>
  <c r="B63" i="165"/>
  <c r="A63" i="165"/>
  <c r="A54" i="165"/>
  <c r="A53" i="165"/>
  <c r="B52" i="165"/>
  <c r="A52" i="165"/>
  <c r="B51" i="165"/>
  <c r="A51" i="165"/>
  <c r="B50" i="165"/>
  <c r="A50" i="165"/>
  <c r="B41" i="165"/>
  <c r="B54" i="165" s="1"/>
  <c r="B34" i="165"/>
  <c r="B36" i="165" s="1"/>
  <c r="D32" i="165"/>
  <c r="D34" i="165" s="1"/>
  <c r="D14" i="165"/>
  <c r="D16" i="165" s="1"/>
  <c r="B13" i="165"/>
  <c r="B15" i="165" s="1"/>
  <c r="B17" i="165" s="1"/>
  <c r="B19" i="165" s="1"/>
  <c r="D12" i="165"/>
  <c r="C12" i="165" s="1"/>
  <c r="B12" i="165"/>
  <c r="B14" i="165" s="1"/>
  <c r="B16" i="165" s="1"/>
  <c r="B18" i="165" s="1"/>
  <c r="D11" i="165"/>
  <c r="D13" i="165" s="1"/>
  <c r="C11" i="165"/>
  <c r="F10" i="165"/>
  <c r="E10" i="165"/>
  <c r="C10" i="165"/>
  <c r="D2" i="165"/>
  <c r="B40" i="164"/>
  <c r="B38" i="164"/>
  <c r="B36" i="164"/>
  <c r="B34" i="164"/>
  <c r="F54" i="164"/>
  <c r="F50" i="164"/>
  <c r="D55" i="164"/>
  <c r="D41" i="164"/>
  <c r="F33" i="164"/>
  <c r="D35" i="164"/>
  <c r="D33" i="164"/>
  <c r="A67" i="164"/>
  <c r="B66" i="164"/>
  <c r="A66" i="164"/>
  <c r="B65" i="164"/>
  <c r="A65" i="164"/>
  <c r="B64" i="164"/>
  <c r="A64" i="164"/>
  <c r="D63" i="164"/>
  <c r="C63" i="164" s="1"/>
  <c r="B63" i="164"/>
  <c r="A63" i="164"/>
  <c r="A54" i="164"/>
  <c r="B53" i="164"/>
  <c r="B55" i="164" s="1"/>
  <c r="A53" i="164"/>
  <c r="A52" i="164"/>
  <c r="B51" i="164"/>
  <c r="A51" i="164"/>
  <c r="B50" i="164"/>
  <c r="A50" i="164"/>
  <c r="B67" i="164"/>
  <c r="B68" i="164" s="1"/>
  <c r="B52" i="164"/>
  <c r="D50" i="164"/>
  <c r="F32" i="164"/>
  <c r="E32" i="164" s="1"/>
  <c r="D32" i="164"/>
  <c r="D34" i="164" s="1"/>
  <c r="C32" i="164"/>
  <c r="B13" i="164"/>
  <c r="B15" i="164" s="1"/>
  <c r="B17" i="164" s="1"/>
  <c r="B19" i="164" s="1"/>
  <c r="D12" i="164"/>
  <c r="C12" i="164" s="1"/>
  <c r="B12" i="164"/>
  <c r="B14" i="164" s="1"/>
  <c r="B16" i="164" s="1"/>
  <c r="B18" i="164" s="1"/>
  <c r="D11" i="164"/>
  <c r="D13" i="164" s="1"/>
  <c r="F10" i="164"/>
  <c r="E10" i="164" s="1"/>
  <c r="C10" i="164"/>
  <c r="D2" i="164"/>
  <c r="B37" i="163"/>
  <c r="B35" i="163"/>
  <c r="D18" i="163"/>
  <c r="B12" i="163"/>
  <c r="F54" i="163"/>
  <c r="D55" i="163"/>
  <c r="C55" i="163"/>
  <c r="F41" i="163"/>
  <c r="D41" i="163"/>
  <c r="B14" i="163"/>
  <c r="B16" i="163" s="1"/>
  <c r="B18" i="163" s="1"/>
  <c r="A67" i="163"/>
  <c r="A66" i="163"/>
  <c r="A65" i="163"/>
  <c r="B64" i="163"/>
  <c r="A64" i="163"/>
  <c r="D63" i="163"/>
  <c r="C63" i="163" s="1"/>
  <c r="B63" i="163"/>
  <c r="A63" i="163"/>
  <c r="A54" i="163"/>
  <c r="A53" i="163"/>
  <c r="A52" i="163"/>
  <c r="B51" i="163"/>
  <c r="A51" i="163"/>
  <c r="B50" i="163"/>
  <c r="A50" i="163"/>
  <c r="B53" i="163"/>
  <c r="B55" i="163" s="1"/>
  <c r="B52" i="163"/>
  <c r="F32" i="163"/>
  <c r="E32" i="163" s="1"/>
  <c r="D32" i="163"/>
  <c r="D34" i="163" s="1"/>
  <c r="B13" i="163"/>
  <c r="B15" i="163" s="1"/>
  <c r="B17" i="163" s="1"/>
  <c r="B19" i="163" s="1"/>
  <c r="D12" i="163"/>
  <c r="D14" i="163" s="1"/>
  <c r="D11" i="163"/>
  <c r="D13" i="163" s="1"/>
  <c r="F10" i="163"/>
  <c r="E10" i="163" s="1"/>
  <c r="C10" i="163"/>
  <c r="D2" i="163"/>
  <c r="B15" i="161"/>
  <c r="B19" i="161" s="1"/>
  <c r="D39" i="162"/>
  <c r="D37" i="162"/>
  <c r="F52" i="161"/>
  <c r="F37" i="161"/>
  <c r="D39" i="161"/>
  <c r="D37" i="161"/>
  <c r="B64" i="162"/>
  <c r="D18" i="162"/>
  <c r="B12" i="162"/>
  <c r="A67" i="162"/>
  <c r="A66" i="162"/>
  <c r="A65" i="162"/>
  <c r="A64" i="162"/>
  <c r="B63" i="162"/>
  <c r="A63" i="162"/>
  <c r="A54" i="162"/>
  <c r="A53" i="162"/>
  <c r="A52" i="162"/>
  <c r="B51" i="162"/>
  <c r="A51" i="162"/>
  <c r="B50" i="162"/>
  <c r="A50" i="162"/>
  <c r="B53" i="162"/>
  <c r="B37" i="162"/>
  <c r="B54" i="162" s="1"/>
  <c r="B38" i="162"/>
  <c r="D32" i="162"/>
  <c r="D34" i="162" s="1"/>
  <c r="C32" i="162"/>
  <c r="B13" i="162"/>
  <c r="B15" i="162" s="1"/>
  <c r="B17" i="162" s="1"/>
  <c r="B19" i="162" s="1"/>
  <c r="D12" i="162"/>
  <c r="C12" i="162" s="1"/>
  <c r="B14" i="162"/>
  <c r="B16" i="162" s="1"/>
  <c r="D11" i="162"/>
  <c r="C11" i="162" s="1"/>
  <c r="F10" i="162"/>
  <c r="E10" i="162" s="1"/>
  <c r="C10" i="162"/>
  <c r="D2" i="162"/>
  <c r="A67" i="161"/>
  <c r="A66" i="161"/>
  <c r="A65" i="161"/>
  <c r="B64" i="161"/>
  <c r="A64" i="161"/>
  <c r="D63" i="161"/>
  <c r="C63" i="161" s="1"/>
  <c r="B63" i="161"/>
  <c r="A63" i="161"/>
  <c r="A54" i="161"/>
  <c r="A53" i="161"/>
  <c r="B52" i="161"/>
  <c r="A52" i="161"/>
  <c r="B51" i="161"/>
  <c r="A51" i="161"/>
  <c r="B50" i="161"/>
  <c r="A50" i="161"/>
  <c r="B39" i="161"/>
  <c r="B53" i="161" s="1"/>
  <c r="B55" i="161" s="1"/>
  <c r="B37" i="161"/>
  <c r="B41" i="161" s="1"/>
  <c r="B54" i="161" s="1"/>
  <c r="B65" i="161"/>
  <c r="F32" i="161"/>
  <c r="E32" i="161" s="1"/>
  <c r="D32" i="161"/>
  <c r="D34" i="161" s="1"/>
  <c r="C32" i="161"/>
  <c r="B13" i="161"/>
  <c r="D12" i="161"/>
  <c r="C12" i="161" s="1"/>
  <c r="B12" i="161"/>
  <c r="B14" i="161" s="1"/>
  <c r="B16" i="161" s="1"/>
  <c r="B18" i="161" s="1"/>
  <c r="F11" i="161"/>
  <c r="E11" i="161" s="1"/>
  <c r="D11" i="161"/>
  <c r="D13" i="161" s="1"/>
  <c r="C13" i="161" s="1"/>
  <c r="C11" i="161"/>
  <c r="F10" i="161"/>
  <c r="E10" i="161" s="1"/>
  <c r="C10" i="161"/>
  <c r="D2" i="161"/>
  <c r="B68" i="160"/>
  <c r="B55" i="160"/>
  <c r="B41" i="160"/>
  <c r="B54" i="160" s="1"/>
  <c r="B39" i="160"/>
  <c r="B53" i="160" s="1"/>
  <c r="B38" i="160"/>
  <c r="B40" i="160" s="1"/>
  <c r="B67" i="160" s="1"/>
  <c r="A67" i="160"/>
  <c r="B66" i="160"/>
  <c r="A66" i="160"/>
  <c r="A65" i="160"/>
  <c r="A64" i="160"/>
  <c r="B63" i="160"/>
  <c r="A63" i="160"/>
  <c r="A54" i="160"/>
  <c r="A53" i="160"/>
  <c r="A52" i="160"/>
  <c r="B51" i="160"/>
  <c r="A51" i="160"/>
  <c r="B50" i="160"/>
  <c r="A50" i="160"/>
  <c r="B37" i="160"/>
  <c r="B52" i="160" s="1"/>
  <c r="B64" i="160"/>
  <c r="D32" i="160"/>
  <c r="D63" i="160" s="1"/>
  <c r="B14" i="160"/>
  <c r="B16" i="160" s="1"/>
  <c r="B18" i="160" s="1"/>
  <c r="B13" i="160"/>
  <c r="B15" i="160" s="1"/>
  <c r="B17" i="160" s="1"/>
  <c r="B19" i="160" s="1"/>
  <c r="D12" i="160"/>
  <c r="C12" i="160" s="1"/>
  <c r="B12" i="160"/>
  <c r="D11" i="160"/>
  <c r="D13" i="160" s="1"/>
  <c r="F10" i="160"/>
  <c r="E10" i="160" s="1"/>
  <c r="C10" i="160"/>
  <c r="D2" i="160"/>
  <c r="D68" i="159"/>
  <c r="B34" i="159"/>
  <c r="B64" i="159" s="1"/>
  <c r="A67" i="159"/>
  <c r="B66" i="159"/>
  <c r="A66" i="159"/>
  <c r="A65" i="159"/>
  <c r="A64" i="159"/>
  <c r="B63" i="159"/>
  <c r="A63" i="159"/>
  <c r="A54" i="159"/>
  <c r="A53" i="159"/>
  <c r="A52" i="159"/>
  <c r="B51" i="159"/>
  <c r="A51" i="159"/>
  <c r="B50" i="159"/>
  <c r="A50" i="159"/>
  <c r="B40" i="159"/>
  <c r="B67" i="159" s="1"/>
  <c r="B53" i="159"/>
  <c r="B37" i="159"/>
  <c r="B52" i="159" s="1"/>
  <c r="D32" i="159"/>
  <c r="D34" i="159" s="1"/>
  <c r="B13" i="159"/>
  <c r="B15" i="159" s="1"/>
  <c r="B17" i="159" s="1"/>
  <c r="B19" i="159" s="1"/>
  <c r="D12" i="159"/>
  <c r="F12" i="159" s="1"/>
  <c r="E12" i="159" s="1"/>
  <c r="B12" i="159"/>
  <c r="B14" i="159" s="1"/>
  <c r="B16" i="159" s="1"/>
  <c r="B18" i="159" s="1"/>
  <c r="D11" i="159"/>
  <c r="D13" i="159" s="1"/>
  <c r="C11" i="159"/>
  <c r="F10" i="159"/>
  <c r="E10" i="159" s="1"/>
  <c r="C10" i="159"/>
  <c r="D2" i="159"/>
  <c r="B19" i="158"/>
  <c r="B17" i="158"/>
  <c r="D18" i="158"/>
  <c r="D16" i="158"/>
  <c r="A55" i="158"/>
  <c r="B52" i="158"/>
  <c r="A52" i="158"/>
  <c r="B39" i="158"/>
  <c r="B66" i="158"/>
  <c r="A67" i="158"/>
  <c r="A66" i="158"/>
  <c r="A65" i="158"/>
  <c r="A64" i="158"/>
  <c r="B63" i="158"/>
  <c r="A63" i="158"/>
  <c r="A54" i="158"/>
  <c r="B53" i="158"/>
  <c r="B55" i="158" s="1"/>
  <c r="A53" i="158"/>
  <c r="B51" i="158"/>
  <c r="A51" i="158"/>
  <c r="B50" i="158"/>
  <c r="A50" i="158"/>
  <c r="B37" i="158"/>
  <c r="B41" i="158" s="1"/>
  <c r="B54" i="158" s="1"/>
  <c r="B64" i="158"/>
  <c r="D32" i="158"/>
  <c r="D34" i="158" s="1"/>
  <c r="C32" i="158"/>
  <c r="B13" i="158"/>
  <c r="B15" i="158" s="1"/>
  <c r="F12" i="158"/>
  <c r="E12" i="158" s="1"/>
  <c r="D12" i="158"/>
  <c r="D14" i="158" s="1"/>
  <c r="C12" i="158"/>
  <c r="B12" i="158"/>
  <c r="D11" i="158"/>
  <c r="D13" i="158" s="1"/>
  <c r="D15" i="158" s="1"/>
  <c r="C11" i="158"/>
  <c r="F10" i="158"/>
  <c r="E10" i="158" s="1"/>
  <c r="C10" i="158"/>
  <c r="D2" i="158"/>
  <c r="B19" i="157"/>
  <c r="D18" i="157"/>
  <c r="D16" i="157"/>
  <c r="E52" i="156"/>
  <c r="C52" i="156"/>
  <c r="F16" i="157"/>
  <c r="D19" i="157"/>
  <c r="D17" i="157"/>
  <c r="A65" i="157"/>
  <c r="A64" i="157"/>
  <c r="B63" i="157"/>
  <c r="A63" i="157"/>
  <c r="A54" i="157"/>
  <c r="A53" i="157"/>
  <c r="A55" i="157" s="1"/>
  <c r="B51" i="157"/>
  <c r="A51" i="157"/>
  <c r="B50" i="157"/>
  <c r="A50" i="157"/>
  <c r="B53" i="157"/>
  <c r="B55" i="157" s="1"/>
  <c r="A67" i="157"/>
  <c r="B37" i="157"/>
  <c r="B34" i="157"/>
  <c r="B36" i="157" s="1"/>
  <c r="D32" i="157"/>
  <c r="D34" i="157" s="1"/>
  <c r="C32" i="157"/>
  <c r="B13" i="157"/>
  <c r="B15" i="157" s="1"/>
  <c r="D12" i="157"/>
  <c r="C12" i="157" s="1"/>
  <c r="B12" i="157"/>
  <c r="B14" i="157" s="1"/>
  <c r="B16" i="157" s="1"/>
  <c r="B18" i="157" s="1"/>
  <c r="D11" i="157"/>
  <c r="D13" i="157" s="1"/>
  <c r="C11" i="157"/>
  <c r="F10" i="157"/>
  <c r="E10" i="157" s="1"/>
  <c r="C10" i="157"/>
  <c r="D2" i="157"/>
  <c r="F64" i="155"/>
  <c r="F34" i="155"/>
  <c r="B66" i="156"/>
  <c r="A66" i="156"/>
  <c r="A64" i="156"/>
  <c r="A55" i="156"/>
  <c r="B54" i="156"/>
  <c r="B56" i="156" s="1"/>
  <c r="A54" i="156"/>
  <c r="A56" i="156" s="1"/>
  <c r="B53" i="156"/>
  <c r="A53" i="156"/>
  <c r="A51" i="156"/>
  <c r="B51" i="156"/>
  <c r="B55" i="156"/>
  <c r="B68" i="156"/>
  <c r="A68" i="156"/>
  <c r="D34" i="156"/>
  <c r="C34" i="156" s="1"/>
  <c r="B34" i="156"/>
  <c r="B65" i="156" s="1"/>
  <c r="B15" i="156"/>
  <c r="B13" i="156"/>
  <c r="B14" i="156"/>
  <c r="B16" i="156" s="1"/>
  <c r="B18" i="156" s="1"/>
  <c r="A65" i="156"/>
  <c r="B64" i="156"/>
  <c r="B50" i="156"/>
  <c r="A50" i="156"/>
  <c r="D32" i="156"/>
  <c r="F32" i="156" s="1"/>
  <c r="E32" i="156" s="1"/>
  <c r="B17" i="156"/>
  <c r="B19" i="156" s="1"/>
  <c r="D12" i="156"/>
  <c r="F12" i="156" s="1"/>
  <c r="E12" i="156" s="1"/>
  <c r="B12" i="156"/>
  <c r="D11" i="156"/>
  <c r="C11" i="156" s="1"/>
  <c r="F10" i="156"/>
  <c r="E10" i="156" s="1"/>
  <c r="C10" i="156"/>
  <c r="D2" i="156"/>
  <c r="D67" i="155"/>
  <c r="B67" i="155"/>
  <c r="A67" i="155"/>
  <c r="A66" i="155"/>
  <c r="D66" i="155"/>
  <c r="B66" i="155"/>
  <c r="D65" i="155"/>
  <c r="B65" i="155"/>
  <c r="A65" i="155"/>
  <c r="B55" i="155"/>
  <c r="D54" i="155"/>
  <c r="B54" i="155"/>
  <c r="A54" i="155"/>
  <c r="B53" i="155"/>
  <c r="D53" i="155"/>
  <c r="A53" i="155"/>
  <c r="D52" i="155"/>
  <c r="B52" i="155"/>
  <c r="A52" i="155"/>
  <c r="D51" i="155"/>
  <c r="B51" i="155"/>
  <c r="A51" i="155"/>
  <c r="B40" i="155"/>
  <c r="B39" i="155"/>
  <c r="B16" i="155"/>
  <c r="B18" i="155" s="1"/>
  <c r="D15" i="155"/>
  <c r="D13" i="155"/>
  <c r="F16" i="154"/>
  <c r="F67" i="154"/>
  <c r="F38" i="154"/>
  <c r="A63" i="155"/>
  <c r="B56" i="154"/>
  <c r="F53" i="154"/>
  <c r="C52" i="154"/>
  <c r="E52" i="154"/>
  <c r="F52" i="154"/>
  <c r="D52" i="154"/>
  <c r="B63" i="155"/>
  <c r="D32" i="155"/>
  <c r="D63" i="155" s="1"/>
  <c r="F63" i="155" s="1"/>
  <c r="D12" i="155"/>
  <c r="D11" i="155"/>
  <c r="C11" i="155" s="1"/>
  <c r="B64" i="155"/>
  <c r="A64" i="155"/>
  <c r="B50" i="155"/>
  <c r="A50" i="155"/>
  <c r="B17" i="155"/>
  <c r="B19" i="155" s="1"/>
  <c r="D14" i="155"/>
  <c r="B12" i="155"/>
  <c r="F10" i="155"/>
  <c r="E10" i="155" s="1"/>
  <c r="C10" i="155"/>
  <c r="D2" i="155"/>
  <c r="B51" i="154"/>
  <c r="B55" i="153"/>
  <c r="B41" i="153"/>
  <c r="B39" i="153"/>
  <c r="D32" i="154"/>
  <c r="F32" i="154" s="1"/>
  <c r="E32" i="154" s="1"/>
  <c r="D11" i="154"/>
  <c r="D12" i="154"/>
  <c r="C12" i="154" s="1"/>
  <c r="A68" i="154"/>
  <c r="A67" i="154"/>
  <c r="A66" i="154"/>
  <c r="A65" i="154"/>
  <c r="A55" i="154"/>
  <c r="A54" i="154"/>
  <c r="A53" i="154"/>
  <c r="A51" i="154"/>
  <c r="B50" i="154"/>
  <c r="A50" i="154"/>
  <c r="B65" i="154"/>
  <c r="B13" i="154"/>
  <c r="B15" i="154" s="1"/>
  <c r="B17" i="154" s="1"/>
  <c r="B19" i="154" s="1"/>
  <c r="B12" i="154"/>
  <c r="B14" i="154" s="1"/>
  <c r="B16" i="154" s="1"/>
  <c r="B18" i="154" s="1"/>
  <c r="D13" i="154"/>
  <c r="F10" i="154"/>
  <c r="E10" i="154" s="1"/>
  <c r="C10" i="154"/>
  <c r="D2" i="154"/>
  <c r="B36" i="153"/>
  <c r="B34" i="153"/>
  <c r="F12" i="165" l="1"/>
  <c r="E12" i="165" s="1"/>
  <c r="C32" i="165"/>
  <c r="D18" i="165"/>
  <c r="F16" i="165"/>
  <c r="E16" i="165" s="1"/>
  <c r="C16" i="165"/>
  <c r="D64" i="165"/>
  <c r="C34" i="165"/>
  <c r="F34" i="165"/>
  <c r="E34" i="165" s="1"/>
  <c r="D36" i="165"/>
  <c r="D15" i="165"/>
  <c r="F13" i="165"/>
  <c r="E13" i="165" s="1"/>
  <c r="C13" i="165"/>
  <c r="B38" i="165"/>
  <c r="B65" i="165"/>
  <c r="C14" i="165"/>
  <c r="F32" i="165"/>
  <c r="E32" i="165" s="1"/>
  <c r="D63" i="165"/>
  <c r="F14" i="165"/>
  <c r="E14" i="165" s="1"/>
  <c r="F11" i="165"/>
  <c r="E11" i="165" s="1"/>
  <c r="B64" i="165"/>
  <c r="F12" i="164"/>
  <c r="E12" i="164" s="1"/>
  <c r="D14" i="164"/>
  <c r="E50" i="164"/>
  <c r="C50" i="164"/>
  <c r="D15" i="164"/>
  <c r="F13" i="164"/>
  <c r="E13" i="164" s="1"/>
  <c r="C13" i="164"/>
  <c r="D64" i="164"/>
  <c r="C34" i="164"/>
  <c r="F34" i="164"/>
  <c r="E34" i="164" s="1"/>
  <c r="D36" i="164"/>
  <c r="C11" i="164"/>
  <c r="C33" i="164"/>
  <c r="F63" i="164"/>
  <c r="E63" i="164" s="1"/>
  <c r="F14" i="164"/>
  <c r="E14" i="164" s="1"/>
  <c r="F11" i="164"/>
  <c r="E11" i="164" s="1"/>
  <c r="E33" i="164"/>
  <c r="B41" i="164"/>
  <c r="B54" i="164" s="1"/>
  <c r="B65" i="163"/>
  <c r="B41" i="163"/>
  <c r="B54" i="163" s="1"/>
  <c r="C12" i="163"/>
  <c r="D15" i="163"/>
  <c r="F13" i="163"/>
  <c r="E13" i="163" s="1"/>
  <c r="C13" i="163"/>
  <c r="C14" i="163"/>
  <c r="D16" i="163"/>
  <c r="F14" i="163"/>
  <c r="E14" i="163" s="1"/>
  <c r="F34" i="163"/>
  <c r="E34" i="163" s="1"/>
  <c r="D64" i="163"/>
  <c r="D36" i="163"/>
  <c r="C34" i="163"/>
  <c r="C11" i="163"/>
  <c r="F12" i="163"/>
  <c r="E12" i="163" s="1"/>
  <c r="D33" i="163"/>
  <c r="F63" i="163"/>
  <c r="E63" i="163" s="1"/>
  <c r="F11" i="163"/>
  <c r="E11" i="163" s="1"/>
  <c r="C32" i="163"/>
  <c r="B52" i="162"/>
  <c r="F11" i="162"/>
  <c r="E11" i="162" s="1"/>
  <c r="F32" i="162"/>
  <c r="E32" i="162" s="1"/>
  <c r="D33" i="162"/>
  <c r="D13" i="162"/>
  <c r="D15" i="162" s="1"/>
  <c r="F34" i="162"/>
  <c r="E34" i="162" s="1"/>
  <c r="D64" i="162"/>
  <c r="D36" i="162"/>
  <c r="C34" i="162"/>
  <c r="B66" i="162"/>
  <c r="B67" i="162"/>
  <c r="D17" i="162"/>
  <c r="F15" i="162"/>
  <c r="E15" i="162" s="1"/>
  <c r="C15" i="162"/>
  <c r="F12" i="162"/>
  <c r="E12" i="162" s="1"/>
  <c r="D14" i="162"/>
  <c r="C33" i="162"/>
  <c r="D63" i="162"/>
  <c r="D35" i="162"/>
  <c r="C13" i="162"/>
  <c r="B65" i="162"/>
  <c r="F13" i="162"/>
  <c r="E13" i="162" s="1"/>
  <c r="D14" i="161"/>
  <c r="C14" i="161" s="1"/>
  <c r="F12" i="161"/>
  <c r="E12" i="161" s="1"/>
  <c r="F34" i="161"/>
  <c r="E34" i="161" s="1"/>
  <c r="D64" i="161"/>
  <c r="D36" i="161"/>
  <c r="C34" i="161"/>
  <c r="F13" i="161"/>
  <c r="E13" i="161" s="1"/>
  <c r="D15" i="161"/>
  <c r="D33" i="161"/>
  <c r="F14" i="161"/>
  <c r="E14" i="161" s="1"/>
  <c r="D16" i="161"/>
  <c r="F63" i="161"/>
  <c r="E63" i="161" s="1"/>
  <c r="D15" i="160"/>
  <c r="C13" i="160"/>
  <c r="F11" i="160"/>
  <c r="E11" i="160" s="1"/>
  <c r="C32" i="160"/>
  <c r="C11" i="160"/>
  <c r="D34" i="160"/>
  <c r="D64" i="160" s="1"/>
  <c r="F64" i="160" s="1"/>
  <c r="E64" i="160" s="1"/>
  <c r="F32" i="160"/>
  <c r="E32" i="160" s="1"/>
  <c r="D17" i="160"/>
  <c r="F15" i="160"/>
  <c r="E15" i="160" s="1"/>
  <c r="C15" i="160"/>
  <c r="F63" i="160"/>
  <c r="E63" i="160" s="1"/>
  <c r="C63" i="160"/>
  <c r="F12" i="160"/>
  <c r="E12" i="160" s="1"/>
  <c r="D14" i="160"/>
  <c r="F13" i="160"/>
  <c r="E13" i="160" s="1"/>
  <c r="D33" i="160"/>
  <c r="C34" i="160"/>
  <c r="B36" i="160"/>
  <c r="B65" i="160" s="1"/>
  <c r="B36" i="159"/>
  <c r="B65" i="159" s="1"/>
  <c r="B54" i="159"/>
  <c r="D63" i="159"/>
  <c r="F63" i="159" s="1"/>
  <c r="E63" i="159" s="1"/>
  <c r="C12" i="159"/>
  <c r="D14" i="159"/>
  <c r="F32" i="159"/>
  <c r="E32" i="159" s="1"/>
  <c r="C32" i="159"/>
  <c r="D64" i="159"/>
  <c r="D36" i="159"/>
  <c r="C34" i="159"/>
  <c r="F34" i="159"/>
  <c r="E34" i="159" s="1"/>
  <c r="C13" i="159"/>
  <c r="D15" i="159"/>
  <c r="F13" i="159"/>
  <c r="E13" i="159" s="1"/>
  <c r="F11" i="159"/>
  <c r="E11" i="159" s="1"/>
  <c r="C63" i="159"/>
  <c r="F14" i="159"/>
  <c r="E14" i="159" s="1"/>
  <c r="D33" i="159"/>
  <c r="B40" i="158"/>
  <c r="B67" i="158" s="1"/>
  <c r="C16" i="158"/>
  <c r="C14" i="158"/>
  <c r="F11" i="158"/>
  <c r="E11" i="158" s="1"/>
  <c r="F16" i="158"/>
  <c r="E16" i="158" s="1"/>
  <c r="C15" i="158"/>
  <c r="D17" i="158"/>
  <c r="F15" i="158"/>
  <c r="E15" i="158" s="1"/>
  <c r="C34" i="158"/>
  <c r="D64" i="158"/>
  <c r="D36" i="158"/>
  <c r="F34" i="158"/>
  <c r="E34" i="158" s="1"/>
  <c r="C13" i="158"/>
  <c r="F14" i="158"/>
  <c r="E14" i="158" s="1"/>
  <c r="F32" i="158"/>
  <c r="E32" i="158" s="1"/>
  <c r="D33" i="158"/>
  <c r="B65" i="158"/>
  <c r="D63" i="158"/>
  <c r="F13" i="158"/>
  <c r="E13" i="158" s="1"/>
  <c r="B41" i="157"/>
  <c r="B54" i="157" s="1"/>
  <c r="D13" i="156"/>
  <c r="D15" i="156" s="1"/>
  <c r="D17" i="156" s="1"/>
  <c r="D19" i="156" s="1"/>
  <c r="D65" i="156"/>
  <c r="C65" i="156" s="1"/>
  <c r="B67" i="156"/>
  <c r="D36" i="156"/>
  <c r="F34" i="156"/>
  <c r="E34" i="156" s="1"/>
  <c r="A67" i="156"/>
  <c r="F12" i="157"/>
  <c r="E12" i="157" s="1"/>
  <c r="D63" i="157"/>
  <c r="F63" i="157" s="1"/>
  <c r="E63" i="157" s="1"/>
  <c r="D14" i="157"/>
  <c r="F18" i="157" s="1"/>
  <c r="D64" i="157"/>
  <c r="C34" i="157"/>
  <c r="D36" i="157"/>
  <c r="F34" i="157"/>
  <c r="E34" i="157" s="1"/>
  <c r="C13" i="157"/>
  <c r="D15" i="157"/>
  <c r="F13" i="157"/>
  <c r="E13" i="157" s="1"/>
  <c r="B65" i="157"/>
  <c r="F11" i="157"/>
  <c r="E11" i="157" s="1"/>
  <c r="F32" i="157"/>
  <c r="E32" i="157" s="1"/>
  <c r="C63" i="157"/>
  <c r="A66" i="157"/>
  <c r="B64" i="157"/>
  <c r="D33" i="157"/>
  <c r="F14" i="157"/>
  <c r="E14" i="157" s="1"/>
  <c r="F65" i="156"/>
  <c r="E65" i="156" s="1"/>
  <c r="C32" i="156"/>
  <c r="F11" i="156"/>
  <c r="E11" i="156" s="1"/>
  <c r="C12" i="156"/>
  <c r="D64" i="156"/>
  <c r="F64" i="156" s="1"/>
  <c r="E64" i="156" s="1"/>
  <c r="D14" i="156"/>
  <c r="D33" i="156"/>
  <c r="D35" i="156" s="1"/>
  <c r="C32" i="155"/>
  <c r="D64" i="154"/>
  <c r="F64" i="154" s="1"/>
  <c r="E63" i="155"/>
  <c r="C14" i="155"/>
  <c r="F14" i="155"/>
  <c r="E14" i="155" s="1"/>
  <c r="D16" i="155"/>
  <c r="C12" i="155"/>
  <c r="D33" i="155"/>
  <c r="F11" i="155"/>
  <c r="E11" i="155" s="1"/>
  <c r="F32" i="155"/>
  <c r="E32" i="155" s="1"/>
  <c r="F12" i="155"/>
  <c r="E12" i="155" s="1"/>
  <c r="B55" i="154"/>
  <c r="C32" i="154"/>
  <c r="C11" i="154"/>
  <c r="D34" i="154"/>
  <c r="D65" i="154" s="1"/>
  <c r="F65" i="154" s="1"/>
  <c r="E65" i="154" s="1"/>
  <c r="D15" i="154"/>
  <c r="F13" i="154"/>
  <c r="E13" i="154" s="1"/>
  <c r="C13" i="154"/>
  <c r="F12" i="154"/>
  <c r="E12" i="154" s="1"/>
  <c r="B53" i="154"/>
  <c r="D14" i="154"/>
  <c r="D33" i="154"/>
  <c r="F11" i="154"/>
  <c r="E11" i="154" s="1"/>
  <c r="D13" i="153"/>
  <c r="D11" i="153"/>
  <c r="A67" i="153"/>
  <c r="A66" i="153"/>
  <c r="B65" i="153"/>
  <c r="A65" i="153"/>
  <c r="B64" i="153"/>
  <c r="A64" i="153"/>
  <c r="B63" i="153"/>
  <c r="A63" i="153"/>
  <c r="A54" i="153"/>
  <c r="A53" i="153"/>
  <c r="A52" i="153"/>
  <c r="B51" i="153"/>
  <c r="A51" i="153"/>
  <c r="B50" i="153"/>
  <c r="A50" i="153"/>
  <c r="B38" i="153"/>
  <c r="B66" i="153" s="1"/>
  <c r="B52" i="153"/>
  <c r="D32" i="153"/>
  <c r="D33" i="153" s="1"/>
  <c r="B13" i="153"/>
  <c r="B17" i="153" s="1"/>
  <c r="B19" i="153" s="1"/>
  <c r="D12" i="153"/>
  <c r="D14" i="153" s="1"/>
  <c r="B12" i="153"/>
  <c r="B14" i="153" s="1"/>
  <c r="B16" i="153" s="1"/>
  <c r="B18" i="153" s="1"/>
  <c r="C11" i="153"/>
  <c r="F10" i="153"/>
  <c r="E10" i="153" s="1"/>
  <c r="C10" i="153"/>
  <c r="D2" i="153"/>
  <c r="B35" i="152"/>
  <c r="D13" i="152"/>
  <c r="D11" i="152"/>
  <c r="F11" i="152" s="1"/>
  <c r="E11" i="152" s="1"/>
  <c r="A67" i="152"/>
  <c r="A66" i="152"/>
  <c r="A65" i="152"/>
  <c r="B64" i="152"/>
  <c r="A64" i="152"/>
  <c r="B63" i="152"/>
  <c r="A63" i="152"/>
  <c r="A54" i="152"/>
  <c r="A53" i="152"/>
  <c r="B52" i="152"/>
  <c r="A52" i="152"/>
  <c r="B51" i="152"/>
  <c r="A51" i="152"/>
  <c r="B50" i="152"/>
  <c r="A50" i="152"/>
  <c r="B65" i="152"/>
  <c r="F32" i="152"/>
  <c r="E32" i="152" s="1"/>
  <c r="D32" i="152"/>
  <c r="D34" i="152" s="1"/>
  <c r="B13" i="152"/>
  <c r="B19" i="152" s="1"/>
  <c r="D12" i="152"/>
  <c r="C12" i="152" s="1"/>
  <c r="B12" i="152"/>
  <c r="B14" i="152" s="1"/>
  <c r="B16" i="152" s="1"/>
  <c r="B18" i="152" s="1"/>
  <c r="F10" i="152"/>
  <c r="E10" i="152" s="1"/>
  <c r="C10" i="152"/>
  <c r="D2" i="152"/>
  <c r="D67" i="150"/>
  <c r="A67" i="150"/>
  <c r="F54" i="150"/>
  <c r="D18" i="150"/>
  <c r="F67" i="151"/>
  <c r="F66" i="151"/>
  <c r="F65" i="151"/>
  <c r="D66" i="151"/>
  <c r="A66" i="151"/>
  <c r="B66" i="151"/>
  <c r="B17" i="151"/>
  <c r="A53" i="151"/>
  <c r="F51" i="151"/>
  <c r="F50" i="151"/>
  <c r="D53" i="151"/>
  <c r="F41" i="151"/>
  <c r="F40" i="151"/>
  <c r="F39" i="151"/>
  <c r="F38" i="151"/>
  <c r="F37" i="151"/>
  <c r="F36" i="151"/>
  <c r="F35" i="151"/>
  <c r="F34" i="151"/>
  <c r="D41" i="151"/>
  <c r="D40" i="151"/>
  <c r="C40" i="151" s="1"/>
  <c r="D39" i="151"/>
  <c r="D37" i="151"/>
  <c r="D35" i="151"/>
  <c r="B40" i="151"/>
  <c r="B38" i="151"/>
  <c r="D67" i="151"/>
  <c r="E67" i="151" s="1"/>
  <c r="B67" i="151"/>
  <c r="A67" i="151"/>
  <c r="A65" i="151"/>
  <c r="A64" i="151"/>
  <c r="B63" i="151"/>
  <c r="A63" i="151"/>
  <c r="A54" i="151"/>
  <c r="A52" i="151"/>
  <c r="A51" i="151"/>
  <c r="B50" i="151"/>
  <c r="A50" i="151"/>
  <c r="E40" i="151"/>
  <c r="B51" i="151"/>
  <c r="B64" i="151"/>
  <c r="D32" i="151"/>
  <c r="D63" i="151" s="1"/>
  <c r="C32" i="151"/>
  <c r="B19" i="151"/>
  <c r="B13" i="151"/>
  <c r="B15" i="151" s="1"/>
  <c r="D12" i="151"/>
  <c r="C12" i="151" s="1"/>
  <c r="B12" i="151"/>
  <c r="B14" i="151" s="1"/>
  <c r="B16" i="151" s="1"/>
  <c r="B18" i="151" s="1"/>
  <c r="F11" i="151"/>
  <c r="E11" i="151" s="1"/>
  <c r="D11" i="151"/>
  <c r="C11" i="151" s="1"/>
  <c r="F10" i="151"/>
  <c r="E10" i="151" s="1"/>
  <c r="C10" i="151"/>
  <c r="D2" i="151"/>
  <c r="F66" i="150"/>
  <c r="D66" i="150"/>
  <c r="D55" i="150"/>
  <c r="D54" i="150"/>
  <c r="B54" i="150"/>
  <c r="A54" i="150"/>
  <c r="D53" i="150"/>
  <c r="F40" i="150"/>
  <c r="F41" i="150"/>
  <c r="D41" i="150"/>
  <c r="D39" i="150"/>
  <c r="D38" i="150"/>
  <c r="F65" i="150"/>
  <c r="A51" i="150"/>
  <c r="F51" i="150"/>
  <c r="F35" i="150"/>
  <c r="D37" i="150"/>
  <c r="D35" i="150"/>
  <c r="E39" i="149"/>
  <c r="F53" i="149"/>
  <c r="F39" i="149"/>
  <c r="B37" i="150"/>
  <c r="B35" i="150"/>
  <c r="B34" i="150"/>
  <c r="B13" i="150"/>
  <c r="B18" i="150"/>
  <c r="B16" i="150"/>
  <c r="B12" i="150"/>
  <c r="A65" i="150"/>
  <c r="A64" i="150"/>
  <c r="B63" i="150"/>
  <c r="A63" i="150"/>
  <c r="A52" i="150"/>
  <c r="B51" i="150"/>
  <c r="B50" i="150"/>
  <c r="A50" i="150"/>
  <c r="D34" i="150"/>
  <c r="D64" i="150" s="1"/>
  <c r="B64" i="150"/>
  <c r="D32" i="150"/>
  <c r="F32" i="150" s="1"/>
  <c r="E32" i="150" s="1"/>
  <c r="B15" i="150"/>
  <c r="B19" i="150" s="1"/>
  <c r="B14" i="150"/>
  <c r="D12" i="150"/>
  <c r="C12" i="150" s="1"/>
  <c r="D11" i="150"/>
  <c r="C11" i="150" s="1"/>
  <c r="F10" i="150"/>
  <c r="E10" i="150" s="1"/>
  <c r="C10" i="150"/>
  <c r="D2" i="150"/>
  <c r="B55" i="149"/>
  <c r="B41" i="149"/>
  <c r="B39" i="149"/>
  <c r="B18" i="149"/>
  <c r="C17" i="148"/>
  <c r="F19" i="148"/>
  <c r="D19" i="148"/>
  <c r="F54" i="148"/>
  <c r="F41" i="148"/>
  <c r="B67" i="149"/>
  <c r="A67" i="149"/>
  <c r="D55" i="149"/>
  <c r="D41" i="149"/>
  <c r="A66" i="149"/>
  <c r="A65" i="149"/>
  <c r="A64" i="149"/>
  <c r="B63" i="149"/>
  <c r="A63" i="149"/>
  <c r="A54" i="149"/>
  <c r="A53" i="149"/>
  <c r="A52" i="149"/>
  <c r="B51" i="149"/>
  <c r="A51" i="149"/>
  <c r="B50" i="149"/>
  <c r="A50" i="149"/>
  <c r="B53" i="149"/>
  <c r="B37" i="149"/>
  <c r="B52" i="149" s="1"/>
  <c r="B34" i="149"/>
  <c r="B36" i="149" s="1"/>
  <c r="D32" i="149"/>
  <c r="D33" i="149" s="1"/>
  <c r="B15" i="149"/>
  <c r="B17" i="149" s="1"/>
  <c r="B19" i="149" s="1"/>
  <c r="D12" i="149"/>
  <c r="C12" i="149" s="1"/>
  <c r="B14" i="149"/>
  <c r="D11" i="149"/>
  <c r="F10" i="149"/>
  <c r="E10" i="149"/>
  <c r="C10" i="149"/>
  <c r="D2" i="149"/>
  <c r="A55" i="148"/>
  <c r="A54" i="148"/>
  <c r="A50" i="148"/>
  <c r="D54" i="148"/>
  <c r="D41" i="148"/>
  <c r="B55" i="147"/>
  <c r="A50" i="147"/>
  <c r="A53" i="147"/>
  <c r="A53" i="148"/>
  <c r="D55" i="148"/>
  <c r="B41" i="148"/>
  <c r="B39" i="148"/>
  <c r="B37" i="148"/>
  <c r="B36" i="148"/>
  <c r="A66" i="148"/>
  <c r="A65" i="148"/>
  <c r="A64" i="148"/>
  <c r="B63" i="148"/>
  <c r="A63" i="148"/>
  <c r="A52" i="148"/>
  <c r="B51" i="148"/>
  <c r="A51" i="148"/>
  <c r="B50" i="148"/>
  <c r="B53" i="148"/>
  <c r="B55" i="148" s="1"/>
  <c r="B65" i="148"/>
  <c r="D34" i="148"/>
  <c r="D64" i="148" s="1"/>
  <c r="B34" i="148"/>
  <c r="B64" i="148" s="1"/>
  <c r="D32" i="148"/>
  <c r="D33" i="148" s="1"/>
  <c r="C32" i="148"/>
  <c r="B13" i="148"/>
  <c r="B15" i="148" s="1"/>
  <c r="B17" i="148" s="1"/>
  <c r="B19" i="148" s="1"/>
  <c r="D12" i="148"/>
  <c r="C12" i="148" s="1"/>
  <c r="B12" i="148"/>
  <c r="B14" i="148" s="1"/>
  <c r="B16" i="148" s="1"/>
  <c r="B18" i="148" s="1"/>
  <c r="D11" i="148"/>
  <c r="D13" i="148" s="1"/>
  <c r="C11" i="148"/>
  <c r="F10" i="148"/>
  <c r="E10" i="148" s="1"/>
  <c r="C10" i="148"/>
  <c r="D2" i="148"/>
  <c r="B39" i="147"/>
  <c r="B37" i="147"/>
  <c r="B36" i="147"/>
  <c r="A66" i="146"/>
  <c r="F66" i="146"/>
  <c r="D40" i="146"/>
  <c r="F38" i="146"/>
  <c r="D38" i="146"/>
  <c r="B53" i="146"/>
  <c r="D33" i="147"/>
  <c r="D32" i="147"/>
  <c r="D12" i="147"/>
  <c r="D11" i="147"/>
  <c r="A67" i="147"/>
  <c r="A66" i="147"/>
  <c r="A65" i="147"/>
  <c r="A64" i="147"/>
  <c r="B63" i="147"/>
  <c r="A63" i="147"/>
  <c r="A52" i="147"/>
  <c r="A51" i="147"/>
  <c r="B50" i="147"/>
  <c r="B51" i="147"/>
  <c r="B34" i="147"/>
  <c r="D34" i="147"/>
  <c r="B13" i="147"/>
  <c r="B15" i="147" s="1"/>
  <c r="B17" i="147" s="1"/>
  <c r="B19" i="147" s="1"/>
  <c r="D14" i="147"/>
  <c r="B12" i="147"/>
  <c r="B14" i="147" s="1"/>
  <c r="B16" i="147" s="1"/>
  <c r="B18" i="147" s="1"/>
  <c r="C11" i="147"/>
  <c r="F10" i="147"/>
  <c r="E10" i="147" s="1"/>
  <c r="C10" i="147"/>
  <c r="D2" i="147"/>
  <c r="A67" i="146"/>
  <c r="B67" i="146"/>
  <c r="F50" i="146"/>
  <c r="D54" i="146"/>
  <c r="D53" i="146"/>
  <c r="D52" i="146"/>
  <c r="D51" i="146"/>
  <c r="D50" i="146"/>
  <c r="B52" i="146"/>
  <c r="A52" i="146"/>
  <c r="D41" i="146"/>
  <c r="D39" i="146"/>
  <c r="D37" i="146"/>
  <c r="D32" i="146"/>
  <c r="B35" i="146"/>
  <c r="B38" i="146"/>
  <c r="B19" i="146"/>
  <c r="B17" i="146"/>
  <c r="B18" i="146"/>
  <c r="B16" i="146"/>
  <c r="B14" i="146"/>
  <c r="B12" i="146"/>
  <c r="D19" i="146"/>
  <c r="D18" i="146"/>
  <c r="D17" i="146"/>
  <c r="D15" i="146"/>
  <c r="D12" i="146"/>
  <c r="D11" i="146"/>
  <c r="F11" i="146" s="1"/>
  <c r="E11" i="146" s="1"/>
  <c r="B66" i="146"/>
  <c r="A65" i="146"/>
  <c r="A64" i="146"/>
  <c r="B63" i="146"/>
  <c r="A63" i="146"/>
  <c r="B51" i="146"/>
  <c r="A51" i="146"/>
  <c r="B50" i="146"/>
  <c r="B36" i="146"/>
  <c r="B65" i="146" s="1"/>
  <c r="B34" i="146"/>
  <c r="B64" i="146" s="1"/>
  <c r="C32" i="146"/>
  <c r="B15" i="146"/>
  <c r="B13" i="146"/>
  <c r="C12" i="146"/>
  <c r="C11" i="146"/>
  <c r="F10" i="146"/>
  <c r="E10" i="146" s="1"/>
  <c r="C10" i="146"/>
  <c r="D2" i="146"/>
  <c r="D55" i="145"/>
  <c r="D54" i="145"/>
  <c r="D53" i="145"/>
  <c r="D41" i="145"/>
  <c r="D40" i="145"/>
  <c r="D39" i="145"/>
  <c r="D38" i="145"/>
  <c r="D37" i="145"/>
  <c r="D17" i="145"/>
  <c r="D15" i="145"/>
  <c r="A67" i="145"/>
  <c r="D14" i="145"/>
  <c r="D12" i="145"/>
  <c r="D50" i="165" l="1"/>
  <c r="C33" i="165"/>
  <c r="F33" i="165"/>
  <c r="E33" i="165" s="1"/>
  <c r="C15" i="165"/>
  <c r="D17" i="165"/>
  <c r="F15" i="165"/>
  <c r="E15" i="165" s="1"/>
  <c r="C63" i="165"/>
  <c r="F63" i="165"/>
  <c r="E63" i="165" s="1"/>
  <c r="C36" i="165"/>
  <c r="D65" i="165"/>
  <c r="F36" i="165"/>
  <c r="E36" i="165" s="1"/>
  <c r="D38" i="165"/>
  <c r="C64" i="165"/>
  <c r="F64" i="165"/>
  <c r="E64" i="165" s="1"/>
  <c r="B66" i="165"/>
  <c r="B40" i="165"/>
  <c r="B67" i="165" s="1"/>
  <c r="B68" i="165" s="1"/>
  <c r="F18" i="165"/>
  <c r="E18" i="165" s="1"/>
  <c r="C18" i="165"/>
  <c r="D16" i="164"/>
  <c r="C14" i="164"/>
  <c r="F15" i="164"/>
  <c r="E15" i="164" s="1"/>
  <c r="C15" i="164"/>
  <c r="D17" i="164"/>
  <c r="C36" i="164"/>
  <c r="D65" i="164"/>
  <c r="F36" i="164"/>
  <c r="E36" i="164" s="1"/>
  <c r="D38" i="164"/>
  <c r="F35" i="164"/>
  <c r="E35" i="164" s="1"/>
  <c r="D37" i="164"/>
  <c r="D51" i="164"/>
  <c r="C35" i="164"/>
  <c r="C64" i="164"/>
  <c r="F64" i="164"/>
  <c r="E64" i="164" s="1"/>
  <c r="B40" i="163"/>
  <c r="B67" i="163" s="1"/>
  <c r="B68" i="163" s="1"/>
  <c r="B66" i="163"/>
  <c r="D50" i="163"/>
  <c r="F33" i="163"/>
  <c r="E33" i="163" s="1"/>
  <c r="D35" i="163"/>
  <c r="C33" i="163"/>
  <c r="F16" i="163"/>
  <c r="E16" i="163" s="1"/>
  <c r="C16" i="163"/>
  <c r="C64" i="163"/>
  <c r="F64" i="163"/>
  <c r="E64" i="163" s="1"/>
  <c r="F36" i="163"/>
  <c r="E36" i="163" s="1"/>
  <c r="C36" i="163"/>
  <c r="D65" i="163"/>
  <c r="D38" i="163"/>
  <c r="D17" i="163"/>
  <c r="C15" i="163"/>
  <c r="F15" i="163"/>
  <c r="E15" i="163" s="1"/>
  <c r="D50" i="162"/>
  <c r="F33" i="162"/>
  <c r="E33" i="162" s="1"/>
  <c r="D51" i="162"/>
  <c r="F35" i="162"/>
  <c r="E35" i="162" s="1"/>
  <c r="C35" i="162"/>
  <c r="C14" i="162"/>
  <c r="D16" i="162"/>
  <c r="F14" i="162"/>
  <c r="E14" i="162" s="1"/>
  <c r="C36" i="162"/>
  <c r="D65" i="162"/>
  <c r="D38" i="162"/>
  <c r="F36" i="162"/>
  <c r="E36" i="162" s="1"/>
  <c r="C63" i="162"/>
  <c r="F63" i="162"/>
  <c r="E63" i="162" s="1"/>
  <c r="C64" i="162"/>
  <c r="F64" i="162"/>
  <c r="E64" i="162" s="1"/>
  <c r="C17" i="162"/>
  <c r="D19" i="162"/>
  <c r="F17" i="162"/>
  <c r="E17" i="162" s="1"/>
  <c r="B40" i="161"/>
  <c r="B67" i="161" s="1"/>
  <c r="B66" i="161"/>
  <c r="C64" i="161"/>
  <c r="F64" i="161"/>
  <c r="E64" i="161" s="1"/>
  <c r="F33" i="161"/>
  <c r="E33" i="161" s="1"/>
  <c r="C33" i="161"/>
  <c r="D50" i="161"/>
  <c r="D35" i="161"/>
  <c r="D65" i="161"/>
  <c r="C36" i="161"/>
  <c r="D38" i="161"/>
  <c r="F36" i="161"/>
  <c r="E36" i="161" s="1"/>
  <c r="D17" i="161"/>
  <c r="F15" i="161"/>
  <c r="E15" i="161" s="1"/>
  <c r="C15" i="161"/>
  <c r="F16" i="161"/>
  <c r="E16" i="161" s="1"/>
  <c r="C16" i="161"/>
  <c r="D18" i="161"/>
  <c r="F34" i="160"/>
  <c r="E34" i="160" s="1"/>
  <c r="D36" i="160"/>
  <c r="C36" i="160" s="1"/>
  <c r="C64" i="160"/>
  <c r="D50" i="160"/>
  <c r="F33" i="160"/>
  <c r="E33" i="160" s="1"/>
  <c r="C33" i="160"/>
  <c r="D35" i="160"/>
  <c r="C14" i="160"/>
  <c r="F14" i="160"/>
  <c r="E14" i="160" s="1"/>
  <c r="D16" i="160"/>
  <c r="D19" i="160"/>
  <c r="F17" i="160"/>
  <c r="E17" i="160" s="1"/>
  <c r="C17" i="160"/>
  <c r="C14" i="159"/>
  <c r="D16" i="159"/>
  <c r="F15" i="159"/>
  <c r="E15" i="159" s="1"/>
  <c r="D17" i="159"/>
  <c r="C15" i="159"/>
  <c r="C36" i="159"/>
  <c r="D38" i="159"/>
  <c r="D65" i="159"/>
  <c r="F36" i="159"/>
  <c r="E36" i="159" s="1"/>
  <c r="D35" i="159"/>
  <c r="C33" i="159"/>
  <c r="D50" i="159"/>
  <c r="F33" i="159"/>
  <c r="E33" i="159" s="1"/>
  <c r="C64" i="159"/>
  <c r="F64" i="159"/>
  <c r="E64" i="159" s="1"/>
  <c r="C63" i="158"/>
  <c r="F63" i="158"/>
  <c r="E63" i="158" s="1"/>
  <c r="C64" i="158"/>
  <c r="F64" i="158"/>
  <c r="E64" i="158" s="1"/>
  <c r="D35" i="158"/>
  <c r="D50" i="158"/>
  <c r="F33" i="158"/>
  <c r="E33" i="158" s="1"/>
  <c r="C33" i="158"/>
  <c r="F18" i="158"/>
  <c r="E18" i="158" s="1"/>
  <c r="C18" i="158"/>
  <c r="C36" i="158"/>
  <c r="D38" i="158"/>
  <c r="D65" i="158"/>
  <c r="F36" i="158"/>
  <c r="E36" i="158" s="1"/>
  <c r="C17" i="158"/>
  <c r="D19" i="158"/>
  <c r="F17" i="158"/>
  <c r="E17" i="158" s="1"/>
  <c r="F35" i="156"/>
  <c r="E35" i="156" s="1"/>
  <c r="D37" i="156"/>
  <c r="C35" i="156"/>
  <c r="D51" i="156"/>
  <c r="D38" i="156"/>
  <c r="F36" i="156"/>
  <c r="E36" i="156" s="1"/>
  <c r="C36" i="156"/>
  <c r="D66" i="156"/>
  <c r="C66" i="156" s="1"/>
  <c r="C16" i="157"/>
  <c r="E16" i="157"/>
  <c r="C14" i="157"/>
  <c r="D35" i="157"/>
  <c r="C33" i="157"/>
  <c r="F33" i="157"/>
  <c r="E33" i="157" s="1"/>
  <c r="D50" i="157"/>
  <c r="D38" i="157"/>
  <c r="C36" i="157"/>
  <c r="F36" i="157"/>
  <c r="E36" i="157" s="1"/>
  <c r="D65" i="157"/>
  <c r="E18" i="157"/>
  <c r="C18" i="157"/>
  <c r="F15" i="157"/>
  <c r="E15" i="157" s="1"/>
  <c r="C15" i="157"/>
  <c r="B67" i="157"/>
  <c r="F64" i="157"/>
  <c r="E64" i="157" s="1"/>
  <c r="C64" i="157"/>
  <c r="C64" i="156"/>
  <c r="F13" i="156"/>
  <c r="E13" i="156" s="1"/>
  <c r="C13" i="156"/>
  <c r="F14" i="156"/>
  <c r="E14" i="156" s="1"/>
  <c r="D16" i="156"/>
  <c r="C14" i="156"/>
  <c r="C33" i="156"/>
  <c r="D50" i="156"/>
  <c r="F33" i="156"/>
  <c r="E33" i="156" s="1"/>
  <c r="B41" i="155"/>
  <c r="C63" i="155"/>
  <c r="D18" i="155"/>
  <c r="F16" i="155"/>
  <c r="E16" i="155" s="1"/>
  <c r="C16" i="155"/>
  <c r="D64" i="155"/>
  <c r="C34" i="155"/>
  <c r="E34" i="155"/>
  <c r="C13" i="155"/>
  <c r="F13" i="155"/>
  <c r="E13" i="155" s="1"/>
  <c r="C33" i="155"/>
  <c r="F33" i="155"/>
  <c r="E33" i="155" s="1"/>
  <c r="D50" i="155"/>
  <c r="B54" i="154"/>
  <c r="C65" i="154"/>
  <c r="D36" i="154"/>
  <c r="C34" i="154"/>
  <c r="F34" i="154"/>
  <c r="E34" i="154" s="1"/>
  <c r="B66" i="154"/>
  <c r="F33" i="154"/>
  <c r="E33" i="154" s="1"/>
  <c r="D50" i="154"/>
  <c r="F50" i="154" s="1"/>
  <c r="C33" i="154"/>
  <c r="D35" i="154"/>
  <c r="E64" i="154"/>
  <c r="C64" i="154"/>
  <c r="C14" i="154"/>
  <c r="D16" i="154"/>
  <c r="F14" i="154"/>
  <c r="E14" i="154" s="1"/>
  <c r="D17" i="154"/>
  <c r="F15" i="154"/>
  <c r="E15" i="154" s="1"/>
  <c r="C15" i="154"/>
  <c r="D34" i="153"/>
  <c r="D64" i="153" s="1"/>
  <c r="C12" i="153"/>
  <c r="D35" i="153"/>
  <c r="D50" i="153"/>
  <c r="C33" i="153"/>
  <c r="F33" i="153"/>
  <c r="E33" i="153" s="1"/>
  <c r="D16" i="153"/>
  <c r="F14" i="153"/>
  <c r="E14" i="153" s="1"/>
  <c r="C14" i="153"/>
  <c r="C64" i="153"/>
  <c r="F64" i="153"/>
  <c r="E64" i="153" s="1"/>
  <c r="F11" i="153"/>
  <c r="E11" i="153" s="1"/>
  <c r="F32" i="153"/>
  <c r="E32" i="153" s="1"/>
  <c r="F34" i="153"/>
  <c r="E34" i="153" s="1"/>
  <c r="F12" i="153"/>
  <c r="E12" i="153" s="1"/>
  <c r="C32" i="153"/>
  <c r="C34" i="153"/>
  <c r="B40" i="153"/>
  <c r="B67" i="153" s="1"/>
  <c r="D63" i="153"/>
  <c r="D36" i="153"/>
  <c r="B53" i="152"/>
  <c r="B41" i="152"/>
  <c r="B54" i="152" s="1"/>
  <c r="B55" i="152" s="1"/>
  <c r="D15" i="152"/>
  <c r="D17" i="152" s="1"/>
  <c r="C13" i="152"/>
  <c r="C11" i="152"/>
  <c r="C32" i="152"/>
  <c r="F12" i="152"/>
  <c r="E12" i="152" s="1"/>
  <c r="D14" i="152"/>
  <c r="C14" i="152" s="1"/>
  <c r="D64" i="152"/>
  <c r="C34" i="152"/>
  <c r="F34" i="152"/>
  <c r="E34" i="152" s="1"/>
  <c r="D36" i="152"/>
  <c r="F14" i="152"/>
  <c r="E14" i="152" s="1"/>
  <c r="D63" i="152"/>
  <c r="F13" i="152"/>
  <c r="E13" i="152" s="1"/>
  <c r="D33" i="152"/>
  <c r="B38" i="152"/>
  <c r="C67" i="151"/>
  <c r="D13" i="151"/>
  <c r="C13" i="151" s="1"/>
  <c r="D34" i="151"/>
  <c r="F12" i="151"/>
  <c r="E12" i="151" s="1"/>
  <c r="D14" i="151"/>
  <c r="C63" i="151"/>
  <c r="F63" i="151"/>
  <c r="E63" i="151" s="1"/>
  <c r="D33" i="151"/>
  <c r="C34" i="151"/>
  <c r="F13" i="151"/>
  <c r="E13" i="151" s="1"/>
  <c r="D15" i="151"/>
  <c r="B36" i="151"/>
  <c r="B65" i="151" s="1"/>
  <c r="F14" i="151"/>
  <c r="E14" i="151" s="1"/>
  <c r="F32" i="151"/>
  <c r="E32" i="151" s="1"/>
  <c r="B52" i="150"/>
  <c r="C32" i="150"/>
  <c r="F34" i="150"/>
  <c r="E34" i="150" s="1"/>
  <c r="C64" i="150"/>
  <c r="F64" i="150"/>
  <c r="E64" i="150" s="1"/>
  <c r="D14" i="150"/>
  <c r="D33" i="150"/>
  <c r="C34" i="150"/>
  <c r="B36" i="150"/>
  <c r="D63" i="150"/>
  <c r="F11" i="150"/>
  <c r="E11" i="150" s="1"/>
  <c r="F12" i="150"/>
  <c r="E12" i="150" s="1"/>
  <c r="D13" i="150"/>
  <c r="D36" i="150"/>
  <c r="B64" i="149"/>
  <c r="C33" i="149"/>
  <c r="D50" i="149"/>
  <c r="D35" i="149"/>
  <c r="F33" i="149"/>
  <c r="E33" i="149" s="1"/>
  <c r="C11" i="149"/>
  <c r="D13" i="149"/>
  <c r="F11" i="149"/>
  <c r="E11" i="149" s="1"/>
  <c r="D14" i="149"/>
  <c r="F12" i="149"/>
  <c r="E12" i="149" s="1"/>
  <c r="B65" i="149"/>
  <c r="B38" i="149"/>
  <c r="C32" i="149"/>
  <c r="F32" i="149"/>
  <c r="E32" i="149" s="1"/>
  <c r="D63" i="149"/>
  <c r="D34" i="149"/>
  <c r="B54" i="149"/>
  <c r="D14" i="148"/>
  <c r="C14" i="148" s="1"/>
  <c r="F34" i="148"/>
  <c r="E34" i="148" s="1"/>
  <c r="F12" i="148"/>
  <c r="E12" i="148" s="1"/>
  <c r="D15" i="148"/>
  <c r="F13" i="148"/>
  <c r="E13" i="148" s="1"/>
  <c r="C13" i="148"/>
  <c r="C64" i="148"/>
  <c r="F64" i="148"/>
  <c r="E64" i="148" s="1"/>
  <c r="D50" i="148"/>
  <c r="C33" i="148"/>
  <c r="F33" i="148"/>
  <c r="E33" i="148" s="1"/>
  <c r="D35" i="148"/>
  <c r="F14" i="148"/>
  <c r="E14" i="148" s="1"/>
  <c r="D16" i="148"/>
  <c r="F11" i="148"/>
  <c r="E11" i="148" s="1"/>
  <c r="F32" i="148"/>
  <c r="E32" i="148" s="1"/>
  <c r="D36" i="148"/>
  <c r="B38" i="148"/>
  <c r="D63" i="148"/>
  <c r="C34" i="148"/>
  <c r="B54" i="146"/>
  <c r="B54" i="147"/>
  <c r="C12" i="147"/>
  <c r="F11" i="147"/>
  <c r="E11" i="147" s="1"/>
  <c r="F32" i="147"/>
  <c r="E32" i="147" s="1"/>
  <c r="D13" i="147"/>
  <c r="C13" i="147" s="1"/>
  <c r="B53" i="147"/>
  <c r="D16" i="147"/>
  <c r="F14" i="147"/>
  <c r="E14" i="147" s="1"/>
  <c r="C14" i="147"/>
  <c r="D64" i="147"/>
  <c r="C34" i="147"/>
  <c r="D36" i="147"/>
  <c r="F34" i="147"/>
  <c r="E34" i="147" s="1"/>
  <c r="B65" i="147"/>
  <c r="B38" i="147"/>
  <c r="F12" i="147"/>
  <c r="E12" i="147" s="1"/>
  <c r="C32" i="147"/>
  <c r="B52" i="147"/>
  <c r="D63" i="147"/>
  <c r="B64" i="147"/>
  <c r="F12" i="146"/>
  <c r="E12" i="146" s="1"/>
  <c r="F32" i="146"/>
  <c r="E32" i="146" s="1"/>
  <c r="D33" i="146"/>
  <c r="D13" i="146"/>
  <c r="D14" i="146"/>
  <c r="D34" i="146"/>
  <c r="D63" i="146"/>
  <c r="B50" i="145"/>
  <c r="B37" i="145"/>
  <c r="B13" i="145"/>
  <c r="B15" i="145" s="1"/>
  <c r="A66" i="145"/>
  <c r="A65" i="145"/>
  <c r="A64" i="145"/>
  <c r="B63" i="145"/>
  <c r="A63" i="145"/>
  <c r="A55" i="145"/>
  <c r="B51" i="145"/>
  <c r="A51" i="145"/>
  <c r="B34" i="145"/>
  <c r="F32" i="145"/>
  <c r="E32" i="145" s="1"/>
  <c r="D32" i="145"/>
  <c r="D34" i="145" s="1"/>
  <c r="B18" i="145"/>
  <c r="B19" i="145" s="1"/>
  <c r="D11" i="145"/>
  <c r="F11" i="145" s="1"/>
  <c r="E11" i="145" s="1"/>
  <c r="C11" i="145"/>
  <c r="F10" i="145"/>
  <c r="E10" i="145"/>
  <c r="C10" i="145"/>
  <c r="D2" i="145"/>
  <c r="C17" i="165" l="1"/>
  <c r="D19" i="165"/>
  <c r="F17" i="165"/>
  <c r="E17" i="165" s="1"/>
  <c r="F38" i="165"/>
  <c r="E38" i="165" s="1"/>
  <c r="D66" i="165"/>
  <c r="D40" i="165"/>
  <c r="C38" i="165"/>
  <c r="F35" i="165"/>
  <c r="E35" i="165" s="1"/>
  <c r="D37" i="165"/>
  <c r="D51" i="165"/>
  <c r="C35" i="165"/>
  <c r="F65" i="165"/>
  <c r="E65" i="165" s="1"/>
  <c r="C65" i="165"/>
  <c r="F50" i="165"/>
  <c r="E50" i="165" s="1"/>
  <c r="C50" i="165"/>
  <c r="D18" i="164"/>
  <c r="F16" i="164"/>
  <c r="E16" i="164" s="1"/>
  <c r="C16" i="164"/>
  <c r="F38" i="164"/>
  <c r="E38" i="164" s="1"/>
  <c r="D66" i="164"/>
  <c r="D40" i="164"/>
  <c r="C38" i="164"/>
  <c r="F65" i="164"/>
  <c r="E65" i="164" s="1"/>
  <c r="C65" i="164"/>
  <c r="F51" i="164"/>
  <c r="E51" i="164" s="1"/>
  <c r="C51" i="164"/>
  <c r="F37" i="164"/>
  <c r="E37" i="164" s="1"/>
  <c r="D39" i="164"/>
  <c r="C37" i="164"/>
  <c r="D52" i="164"/>
  <c r="D19" i="164"/>
  <c r="F17" i="164"/>
  <c r="E17" i="164" s="1"/>
  <c r="C17" i="164"/>
  <c r="C17" i="163"/>
  <c r="D19" i="163"/>
  <c r="F17" i="163"/>
  <c r="E17" i="163" s="1"/>
  <c r="F18" i="163"/>
  <c r="E18" i="163" s="1"/>
  <c r="C18" i="163"/>
  <c r="C38" i="163"/>
  <c r="D66" i="163"/>
  <c r="D40" i="163"/>
  <c r="F38" i="163"/>
  <c r="E38" i="163" s="1"/>
  <c r="F65" i="163"/>
  <c r="E65" i="163" s="1"/>
  <c r="C65" i="163"/>
  <c r="F35" i="163"/>
  <c r="E35" i="163" s="1"/>
  <c r="D51" i="163"/>
  <c r="D37" i="163"/>
  <c r="C35" i="163"/>
  <c r="F50" i="163"/>
  <c r="E50" i="163" s="1"/>
  <c r="C50" i="163"/>
  <c r="F50" i="162"/>
  <c r="E50" i="162" s="1"/>
  <c r="C50" i="162"/>
  <c r="F16" i="162"/>
  <c r="E16" i="162" s="1"/>
  <c r="C16" i="162"/>
  <c r="C38" i="162"/>
  <c r="D66" i="162"/>
  <c r="D40" i="162"/>
  <c r="F38" i="162"/>
  <c r="E38" i="162" s="1"/>
  <c r="F37" i="162"/>
  <c r="E37" i="162" s="1"/>
  <c r="C37" i="162"/>
  <c r="D52" i="162"/>
  <c r="C19" i="162"/>
  <c r="F19" i="162"/>
  <c r="E19" i="162" s="1"/>
  <c r="F65" i="162"/>
  <c r="E65" i="162" s="1"/>
  <c r="C65" i="162"/>
  <c r="F51" i="162"/>
  <c r="E51" i="162" s="1"/>
  <c r="C51" i="162"/>
  <c r="D51" i="161"/>
  <c r="F35" i="161"/>
  <c r="E35" i="161" s="1"/>
  <c r="C35" i="161"/>
  <c r="C38" i="161"/>
  <c r="D66" i="161"/>
  <c r="D40" i="161"/>
  <c r="F38" i="161"/>
  <c r="E38" i="161" s="1"/>
  <c r="F50" i="161"/>
  <c r="E50" i="161" s="1"/>
  <c r="C50" i="161"/>
  <c r="C18" i="161"/>
  <c r="F18" i="161"/>
  <c r="E18" i="161" s="1"/>
  <c r="C17" i="161"/>
  <c r="D19" i="161"/>
  <c r="F17" i="161"/>
  <c r="E17" i="161" s="1"/>
  <c r="C65" i="161"/>
  <c r="F65" i="161"/>
  <c r="E65" i="161" s="1"/>
  <c r="F36" i="160"/>
  <c r="E36" i="160" s="1"/>
  <c r="D65" i="160"/>
  <c r="F65" i="160" s="1"/>
  <c r="E65" i="160" s="1"/>
  <c r="D38" i="160"/>
  <c r="F19" i="160"/>
  <c r="E19" i="160" s="1"/>
  <c r="C19" i="160"/>
  <c r="D51" i="160"/>
  <c r="C35" i="160"/>
  <c r="D37" i="160"/>
  <c r="F35" i="160"/>
  <c r="E35" i="160" s="1"/>
  <c r="C16" i="160"/>
  <c r="D18" i="160"/>
  <c r="F16" i="160"/>
  <c r="E16" i="160" s="1"/>
  <c r="D66" i="160"/>
  <c r="C38" i="160"/>
  <c r="D40" i="160"/>
  <c r="F38" i="160"/>
  <c r="E38" i="160" s="1"/>
  <c r="C65" i="160"/>
  <c r="F50" i="160"/>
  <c r="E50" i="160" s="1"/>
  <c r="C50" i="160"/>
  <c r="F16" i="159"/>
  <c r="E16" i="159" s="1"/>
  <c r="D18" i="159"/>
  <c r="C16" i="159"/>
  <c r="F65" i="159"/>
  <c r="E65" i="159" s="1"/>
  <c r="C65" i="159"/>
  <c r="D66" i="159"/>
  <c r="C38" i="159"/>
  <c r="D40" i="159"/>
  <c r="F38" i="159"/>
  <c r="E38" i="159" s="1"/>
  <c r="F50" i="159"/>
  <c r="E50" i="159" s="1"/>
  <c r="C50" i="159"/>
  <c r="D19" i="159"/>
  <c r="C17" i="159"/>
  <c r="F17" i="159"/>
  <c r="E17" i="159" s="1"/>
  <c r="D51" i="159"/>
  <c r="F35" i="159"/>
  <c r="E35" i="159" s="1"/>
  <c r="C35" i="159"/>
  <c r="D37" i="159"/>
  <c r="C50" i="158"/>
  <c r="F50" i="158"/>
  <c r="E50" i="158" s="1"/>
  <c r="F19" i="158"/>
  <c r="E19" i="158" s="1"/>
  <c r="C19" i="158"/>
  <c r="D66" i="158"/>
  <c r="F38" i="158"/>
  <c r="E38" i="158" s="1"/>
  <c r="D40" i="158"/>
  <c r="C38" i="158"/>
  <c r="C65" i="158"/>
  <c r="F65" i="158"/>
  <c r="E65" i="158" s="1"/>
  <c r="D51" i="158"/>
  <c r="C35" i="158"/>
  <c r="D37" i="158"/>
  <c r="F35" i="158"/>
  <c r="E35" i="158" s="1"/>
  <c r="D53" i="156"/>
  <c r="D39" i="156"/>
  <c r="C37" i="156"/>
  <c r="F37" i="156"/>
  <c r="E37" i="156" s="1"/>
  <c r="D40" i="156"/>
  <c r="D67" i="156"/>
  <c r="F38" i="156"/>
  <c r="E38" i="156" s="1"/>
  <c r="C38" i="156"/>
  <c r="F66" i="156"/>
  <c r="E66" i="156" s="1"/>
  <c r="C17" i="157"/>
  <c r="F17" i="157"/>
  <c r="E17" i="157" s="1"/>
  <c r="F65" i="157"/>
  <c r="E65" i="157" s="1"/>
  <c r="C65" i="157"/>
  <c r="F50" i="157"/>
  <c r="E50" i="157" s="1"/>
  <c r="C50" i="157"/>
  <c r="D66" i="157"/>
  <c r="F38" i="157"/>
  <c r="E38" i="157" s="1"/>
  <c r="D40" i="157"/>
  <c r="C38" i="157"/>
  <c r="D51" i="157"/>
  <c r="C35" i="157"/>
  <c r="D37" i="157"/>
  <c r="F35" i="157"/>
  <c r="E35" i="157" s="1"/>
  <c r="C51" i="156"/>
  <c r="F51" i="156"/>
  <c r="E51" i="156" s="1"/>
  <c r="C50" i="156"/>
  <c r="F50" i="156"/>
  <c r="E50" i="156" s="1"/>
  <c r="C16" i="156"/>
  <c r="D18" i="156"/>
  <c r="F16" i="156"/>
  <c r="E16" i="156" s="1"/>
  <c r="F15" i="156"/>
  <c r="E15" i="156" s="1"/>
  <c r="C15" i="156"/>
  <c r="D38" i="154"/>
  <c r="F36" i="154"/>
  <c r="E36" i="154" s="1"/>
  <c r="E64" i="155"/>
  <c r="C64" i="155"/>
  <c r="C36" i="155"/>
  <c r="D38" i="155"/>
  <c r="F36" i="155"/>
  <c r="E36" i="155" s="1"/>
  <c r="C35" i="155"/>
  <c r="F35" i="155"/>
  <c r="E35" i="155" s="1"/>
  <c r="D37" i="155"/>
  <c r="C50" i="155"/>
  <c r="F50" i="155"/>
  <c r="E50" i="155" s="1"/>
  <c r="C15" i="155"/>
  <c r="D17" i="155"/>
  <c r="F15" i="155"/>
  <c r="E15" i="155" s="1"/>
  <c r="C18" i="155"/>
  <c r="F18" i="155"/>
  <c r="E18" i="155" s="1"/>
  <c r="C36" i="154"/>
  <c r="D66" i="154"/>
  <c r="F66" i="154" s="1"/>
  <c r="E66" i="154" s="1"/>
  <c r="C16" i="154"/>
  <c r="E16" i="154"/>
  <c r="D18" i="154"/>
  <c r="C35" i="154"/>
  <c r="D51" i="154"/>
  <c r="D37" i="154"/>
  <c r="F35" i="154"/>
  <c r="E35" i="154" s="1"/>
  <c r="B67" i="154"/>
  <c r="B68" i="154"/>
  <c r="D19" i="154"/>
  <c r="F17" i="154"/>
  <c r="E17" i="154" s="1"/>
  <c r="C17" i="154"/>
  <c r="C50" i="154"/>
  <c r="E50" i="154"/>
  <c r="D67" i="154"/>
  <c r="D40" i="154"/>
  <c r="E38" i="154"/>
  <c r="C38" i="154"/>
  <c r="C36" i="153"/>
  <c r="D65" i="153"/>
  <c r="D38" i="153"/>
  <c r="F36" i="153"/>
  <c r="E36" i="153" s="1"/>
  <c r="F63" i="153"/>
  <c r="E63" i="153" s="1"/>
  <c r="C63" i="153"/>
  <c r="C13" i="153"/>
  <c r="D15" i="153"/>
  <c r="F13" i="153"/>
  <c r="E13" i="153" s="1"/>
  <c r="B53" i="153"/>
  <c r="B54" i="153"/>
  <c r="C50" i="153"/>
  <c r="F50" i="153"/>
  <c r="E50" i="153" s="1"/>
  <c r="D18" i="153"/>
  <c r="F16" i="153"/>
  <c r="E16" i="153" s="1"/>
  <c r="C16" i="153"/>
  <c r="C35" i="153"/>
  <c r="F35" i="153"/>
  <c r="E35" i="153" s="1"/>
  <c r="D51" i="153"/>
  <c r="D37" i="153"/>
  <c r="C15" i="152"/>
  <c r="F15" i="152"/>
  <c r="E15" i="152" s="1"/>
  <c r="D16" i="152"/>
  <c r="B66" i="152"/>
  <c r="B40" i="152"/>
  <c r="B67" i="152" s="1"/>
  <c r="C16" i="152"/>
  <c r="D18" i="152"/>
  <c r="F16" i="152"/>
  <c r="E16" i="152" s="1"/>
  <c r="D35" i="152"/>
  <c r="D50" i="152"/>
  <c r="F33" i="152"/>
  <c r="E33" i="152" s="1"/>
  <c r="C33" i="152"/>
  <c r="C64" i="152"/>
  <c r="F64" i="152"/>
  <c r="E64" i="152" s="1"/>
  <c r="C36" i="152"/>
  <c r="F36" i="152"/>
  <c r="E36" i="152" s="1"/>
  <c r="D65" i="152"/>
  <c r="D38" i="152"/>
  <c r="D19" i="152"/>
  <c r="F17" i="152"/>
  <c r="E17" i="152" s="1"/>
  <c r="C17" i="152"/>
  <c r="F63" i="152"/>
  <c r="E63" i="152" s="1"/>
  <c r="C63" i="152"/>
  <c r="B52" i="151"/>
  <c r="B39" i="151"/>
  <c r="D16" i="151"/>
  <c r="C14" i="151"/>
  <c r="D64" i="151"/>
  <c r="D36" i="151"/>
  <c r="E34" i="151"/>
  <c r="D17" i="151"/>
  <c r="F15" i="151"/>
  <c r="E15" i="151" s="1"/>
  <c r="C15" i="151"/>
  <c r="D50" i="151"/>
  <c r="F33" i="151"/>
  <c r="E33" i="151" s="1"/>
  <c r="C33" i="151"/>
  <c r="C36" i="150"/>
  <c r="D65" i="150"/>
  <c r="F36" i="150"/>
  <c r="E36" i="150" s="1"/>
  <c r="F63" i="150"/>
  <c r="E63" i="150" s="1"/>
  <c r="C63" i="150"/>
  <c r="F14" i="150"/>
  <c r="E14" i="150" s="1"/>
  <c r="D16" i="150"/>
  <c r="C14" i="150"/>
  <c r="F33" i="150"/>
  <c r="E33" i="150" s="1"/>
  <c r="C33" i="150"/>
  <c r="D50" i="150"/>
  <c r="C13" i="150"/>
  <c r="D15" i="150"/>
  <c r="F13" i="150"/>
  <c r="E13" i="150" s="1"/>
  <c r="B65" i="150"/>
  <c r="C14" i="149"/>
  <c r="D16" i="149"/>
  <c r="F14" i="149"/>
  <c r="E14" i="149" s="1"/>
  <c r="F63" i="149"/>
  <c r="E63" i="149" s="1"/>
  <c r="C63" i="149"/>
  <c r="C13" i="149"/>
  <c r="F13" i="149"/>
  <c r="E13" i="149" s="1"/>
  <c r="D15" i="149"/>
  <c r="F50" i="149"/>
  <c r="E50" i="149" s="1"/>
  <c r="C50" i="149"/>
  <c r="D64" i="149"/>
  <c r="F34" i="149"/>
  <c r="E34" i="149" s="1"/>
  <c r="D36" i="149"/>
  <c r="C34" i="149"/>
  <c r="B66" i="149"/>
  <c r="B40" i="149"/>
  <c r="D51" i="149"/>
  <c r="D37" i="149"/>
  <c r="F35" i="149"/>
  <c r="E35" i="149" s="1"/>
  <c r="C35" i="149"/>
  <c r="D38" i="148"/>
  <c r="F36" i="148"/>
  <c r="E36" i="148" s="1"/>
  <c r="D65" i="148"/>
  <c r="C36" i="148"/>
  <c r="C16" i="148"/>
  <c r="D18" i="148"/>
  <c r="F16" i="148"/>
  <c r="E16" i="148" s="1"/>
  <c r="C50" i="148"/>
  <c r="F50" i="148"/>
  <c r="E50" i="148" s="1"/>
  <c r="F63" i="148"/>
  <c r="E63" i="148" s="1"/>
  <c r="C63" i="148"/>
  <c r="B40" i="148"/>
  <c r="B66" i="148"/>
  <c r="B52" i="148"/>
  <c r="B54" i="148"/>
  <c r="C35" i="148"/>
  <c r="D37" i="148"/>
  <c r="F35" i="148"/>
  <c r="E35" i="148" s="1"/>
  <c r="D51" i="148"/>
  <c r="C15" i="148"/>
  <c r="D17" i="148"/>
  <c r="F15" i="148"/>
  <c r="E15" i="148" s="1"/>
  <c r="F13" i="147"/>
  <c r="E13" i="147" s="1"/>
  <c r="D15" i="147"/>
  <c r="F15" i="147" s="1"/>
  <c r="E15" i="147" s="1"/>
  <c r="D38" i="147"/>
  <c r="F36" i="147"/>
  <c r="E36" i="147" s="1"/>
  <c r="C36" i="147"/>
  <c r="D65" i="147"/>
  <c r="D50" i="147"/>
  <c r="D35" i="147"/>
  <c r="C33" i="147"/>
  <c r="F33" i="147"/>
  <c r="E33" i="147" s="1"/>
  <c r="C16" i="147"/>
  <c r="D18" i="147"/>
  <c r="F16" i="147"/>
  <c r="E16" i="147" s="1"/>
  <c r="F63" i="147"/>
  <c r="E63" i="147" s="1"/>
  <c r="C63" i="147"/>
  <c r="B40" i="147"/>
  <c r="B67" i="147" s="1"/>
  <c r="B66" i="147"/>
  <c r="D17" i="147"/>
  <c r="C64" i="147"/>
  <c r="F64" i="147"/>
  <c r="E64" i="147" s="1"/>
  <c r="F13" i="146"/>
  <c r="E13" i="146" s="1"/>
  <c r="C13" i="146"/>
  <c r="C33" i="146"/>
  <c r="F33" i="146"/>
  <c r="E33" i="146" s="1"/>
  <c r="D35" i="146"/>
  <c r="F34" i="146"/>
  <c r="E34" i="146" s="1"/>
  <c r="D36" i="146"/>
  <c r="D64" i="146"/>
  <c r="C34" i="146"/>
  <c r="F14" i="146"/>
  <c r="E14" i="146" s="1"/>
  <c r="D16" i="146"/>
  <c r="C14" i="146"/>
  <c r="C63" i="146"/>
  <c r="F63" i="146"/>
  <c r="E63" i="146" s="1"/>
  <c r="B55" i="145"/>
  <c r="D13" i="145"/>
  <c r="C32" i="145"/>
  <c r="D63" i="145"/>
  <c r="C12" i="145"/>
  <c r="F12" i="145"/>
  <c r="E12" i="145" s="1"/>
  <c r="D64" i="145"/>
  <c r="C34" i="145"/>
  <c r="B36" i="145"/>
  <c r="B64" i="145"/>
  <c r="D36" i="145"/>
  <c r="C13" i="145"/>
  <c r="F13" i="145"/>
  <c r="E13" i="145" s="1"/>
  <c r="F34" i="145"/>
  <c r="E34" i="145" s="1"/>
  <c r="D33" i="145"/>
  <c r="C40" i="165" l="1"/>
  <c r="F40" i="165"/>
  <c r="E40" i="165" s="1"/>
  <c r="D67" i="165"/>
  <c r="F66" i="165"/>
  <c r="E66" i="165" s="1"/>
  <c r="C66" i="165"/>
  <c r="F51" i="165"/>
  <c r="E51" i="165" s="1"/>
  <c r="C51" i="165"/>
  <c r="F19" i="165"/>
  <c r="E19" i="165" s="1"/>
  <c r="C19" i="165"/>
  <c r="F37" i="165"/>
  <c r="E37" i="165" s="1"/>
  <c r="D39" i="165"/>
  <c r="C37" i="165"/>
  <c r="D52" i="165"/>
  <c r="C18" i="164"/>
  <c r="F18" i="164"/>
  <c r="E18" i="164" s="1"/>
  <c r="F19" i="164"/>
  <c r="E19" i="164" s="1"/>
  <c r="C19" i="164"/>
  <c r="F52" i="164"/>
  <c r="E52" i="164" s="1"/>
  <c r="C52" i="164"/>
  <c r="F40" i="164"/>
  <c r="E40" i="164" s="1"/>
  <c r="C40" i="164"/>
  <c r="D67" i="164"/>
  <c r="D53" i="164"/>
  <c r="F39" i="164"/>
  <c r="E39" i="164" s="1"/>
  <c r="C39" i="164"/>
  <c r="F66" i="164"/>
  <c r="E66" i="164" s="1"/>
  <c r="C66" i="164"/>
  <c r="F66" i="163"/>
  <c r="E66" i="163" s="1"/>
  <c r="C66" i="163"/>
  <c r="D39" i="163"/>
  <c r="F37" i="163"/>
  <c r="E37" i="163" s="1"/>
  <c r="C37" i="163"/>
  <c r="D52" i="163"/>
  <c r="F51" i="163"/>
  <c r="E51" i="163" s="1"/>
  <c r="C51" i="163"/>
  <c r="F40" i="163"/>
  <c r="E40" i="163" s="1"/>
  <c r="C40" i="163"/>
  <c r="D67" i="163"/>
  <c r="F19" i="163"/>
  <c r="E19" i="163" s="1"/>
  <c r="C19" i="163"/>
  <c r="D53" i="162"/>
  <c r="D41" i="162"/>
  <c r="F39" i="162"/>
  <c r="E39" i="162" s="1"/>
  <c r="C39" i="162"/>
  <c r="F40" i="162"/>
  <c r="E40" i="162" s="1"/>
  <c r="C40" i="162"/>
  <c r="D67" i="162"/>
  <c r="F66" i="162"/>
  <c r="E66" i="162" s="1"/>
  <c r="C66" i="162"/>
  <c r="F52" i="162"/>
  <c r="E52" i="162" s="1"/>
  <c r="C52" i="162"/>
  <c r="F18" i="162"/>
  <c r="E18" i="162" s="1"/>
  <c r="C18" i="162"/>
  <c r="D67" i="161"/>
  <c r="C40" i="161"/>
  <c r="F40" i="161"/>
  <c r="E40" i="161" s="1"/>
  <c r="F19" i="161"/>
  <c r="E19" i="161" s="1"/>
  <c r="C19" i="161"/>
  <c r="C66" i="161"/>
  <c r="F66" i="161"/>
  <c r="E66" i="161" s="1"/>
  <c r="C37" i="161"/>
  <c r="D52" i="161"/>
  <c r="E37" i="161"/>
  <c r="C51" i="161"/>
  <c r="F51" i="161"/>
  <c r="E51" i="161" s="1"/>
  <c r="F40" i="160"/>
  <c r="E40" i="160" s="1"/>
  <c r="D67" i="160"/>
  <c r="C40" i="160"/>
  <c r="C18" i="160"/>
  <c r="F18" i="160"/>
  <c r="E18" i="160" s="1"/>
  <c r="F51" i="160"/>
  <c r="E51" i="160" s="1"/>
  <c r="C51" i="160"/>
  <c r="F66" i="160"/>
  <c r="E66" i="160" s="1"/>
  <c r="C66" i="160"/>
  <c r="D52" i="160"/>
  <c r="C37" i="160"/>
  <c r="F37" i="160"/>
  <c r="E37" i="160" s="1"/>
  <c r="D39" i="160"/>
  <c r="F68" i="159"/>
  <c r="E68" i="159" s="1"/>
  <c r="C68" i="159"/>
  <c r="C18" i="159"/>
  <c r="F18" i="159"/>
  <c r="E18" i="159" s="1"/>
  <c r="C37" i="159"/>
  <c r="F37" i="159"/>
  <c r="E37" i="159" s="1"/>
  <c r="D52" i="159"/>
  <c r="D39" i="159"/>
  <c r="C66" i="159"/>
  <c r="F66" i="159"/>
  <c r="E66" i="159" s="1"/>
  <c r="C51" i="159"/>
  <c r="F51" i="159"/>
  <c r="E51" i="159" s="1"/>
  <c r="C19" i="159"/>
  <c r="F19" i="159"/>
  <c r="E19" i="159" s="1"/>
  <c r="C40" i="159"/>
  <c r="F40" i="159"/>
  <c r="E40" i="159" s="1"/>
  <c r="D67" i="159"/>
  <c r="F51" i="158"/>
  <c r="E51" i="158" s="1"/>
  <c r="C51" i="158"/>
  <c r="F40" i="158"/>
  <c r="E40" i="158" s="1"/>
  <c r="C40" i="158"/>
  <c r="D67" i="158"/>
  <c r="F37" i="158"/>
  <c r="E37" i="158" s="1"/>
  <c r="D52" i="158"/>
  <c r="C37" i="158"/>
  <c r="D39" i="158"/>
  <c r="F66" i="158"/>
  <c r="E66" i="158" s="1"/>
  <c r="C66" i="158"/>
  <c r="C67" i="156"/>
  <c r="F67" i="156"/>
  <c r="E67" i="156" s="1"/>
  <c r="D54" i="156"/>
  <c r="C39" i="156"/>
  <c r="D41" i="156"/>
  <c r="F39" i="156"/>
  <c r="E39" i="156" s="1"/>
  <c r="D68" i="156"/>
  <c r="F40" i="156"/>
  <c r="E40" i="156" s="1"/>
  <c r="C40" i="156"/>
  <c r="C53" i="156"/>
  <c r="F53" i="156"/>
  <c r="E53" i="156" s="1"/>
  <c r="D67" i="157"/>
  <c r="C40" i="157"/>
  <c r="F40" i="157"/>
  <c r="E40" i="157" s="1"/>
  <c r="C51" i="157"/>
  <c r="F51" i="157"/>
  <c r="E51" i="157" s="1"/>
  <c r="F66" i="157"/>
  <c r="E66" i="157" s="1"/>
  <c r="C66" i="157"/>
  <c r="F37" i="157"/>
  <c r="E37" i="157" s="1"/>
  <c r="D52" i="157"/>
  <c r="D39" i="157"/>
  <c r="C37" i="157"/>
  <c r="C19" i="157"/>
  <c r="F19" i="157"/>
  <c r="E19" i="157" s="1"/>
  <c r="C17" i="156"/>
  <c r="F17" i="156"/>
  <c r="E17" i="156" s="1"/>
  <c r="C18" i="156"/>
  <c r="F18" i="156"/>
  <c r="E18" i="156" s="1"/>
  <c r="F38" i="155"/>
  <c r="E38" i="155" s="1"/>
  <c r="D40" i="155"/>
  <c r="C38" i="155"/>
  <c r="C17" i="155"/>
  <c r="D19" i="155"/>
  <c r="F17" i="155"/>
  <c r="E17" i="155" s="1"/>
  <c r="C37" i="155"/>
  <c r="F37" i="155"/>
  <c r="E37" i="155" s="1"/>
  <c r="D39" i="155"/>
  <c r="F65" i="155"/>
  <c r="E65" i="155" s="1"/>
  <c r="C65" i="155"/>
  <c r="C51" i="155"/>
  <c r="F51" i="155"/>
  <c r="E51" i="155" s="1"/>
  <c r="C66" i="154"/>
  <c r="C18" i="154"/>
  <c r="F18" i="154"/>
  <c r="E18" i="154" s="1"/>
  <c r="D68" i="154"/>
  <c r="F40" i="154"/>
  <c r="E40" i="154" s="1"/>
  <c r="C40" i="154"/>
  <c r="F19" i="154"/>
  <c r="E19" i="154" s="1"/>
  <c r="C19" i="154"/>
  <c r="C37" i="154"/>
  <c r="D39" i="154"/>
  <c r="D53" i="154"/>
  <c r="F37" i="154"/>
  <c r="E37" i="154" s="1"/>
  <c r="C67" i="154"/>
  <c r="E67" i="154"/>
  <c r="C51" i="154"/>
  <c r="F51" i="154"/>
  <c r="E51" i="154" s="1"/>
  <c r="F18" i="153"/>
  <c r="E18" i="153" s="1"/>
  <c r="C18" i="153"/>
  <c r="F65" i="153"/>
  <c r="E65" i="153" s="1"/>
  <c r="C65" i="153"/>
  <c r="C37" i="153"/>
  <c r="D52" i="153"/>
  <c r="D39" i="153"/>
  <c r="F37" i="153"/>
  <c r="E37" i="153" s="1"/>
  <c r="C15" i="153"/>
  <c r="D17" i="153"/>
  <c r="F15" i="153"/>
  <c r="E15" i="153" s="1"/>
  <c r="C51" i="153"/>
  <c r="F51" i="153"/>
  <c r="E51" i="153" s="1"/>
  <c r="D66" i="153"/>
  <c r="D40" i="153"/>
  <c r="F38" i="153"/>
  <c r="E38" i="153" s="1"/>
  <c r="C38" i="153"/>
  <c r="C19" i="152"/>
  <c r="F19" i="152"/>
  <c r="E19" i="152" s="1"/>
  <c r="C18" i="152"/>
  <c r="F18" i="152"/>
  <c r="E18" i="152" s="1"/>
  <c r="D66" i="152"/>
  <c r="D40" i="152"/>
  <c r="F38" i="152"/>
  <c r="E38" i="152" s="1"/>
  <c r="C38" i="152"/>
  <c r="C50" i="152"/>
  <c r="F50" i="152"/>
  <c r="E50" i="152" s="1"/>
  <c r="F65" i="152"/>
  <c r="E65" i="152" s="1"/>
  <c r="C65" i="152"/>
  <c r="C35" i="152"/>
  <c r="F35" i="152"/>
  <c r="E35" i="152" s="1"/>
  <c r="D51" i="152"/>
  <c r="D37" i="152"/>
  <c r="B53" i="151"/>
  <c r="B41" i="151"/>
  <c r="B54" i="151" s="1"/>
  <c r="B55" i="151" s="1"/>
  <c r="D65" i="151"/>
  <c r="D38" i="151"/>
  <c r="E36" i="151"/>
  <c r="C36" i="151"/>
  <c r="F64" i="151"/>
  <c r="E64" i="151" s="1"/>
  <c r="C64" i="151"/>
  <c r="D18" i="151"/>
  <c r="C16" i="151"/>
  <c r="F16" i="151"/>
  <c r="E16" i="151" s="1"/>
  <c r="C35" i="151"/>
  <c r="D51" i="151"/>
  <c r="E35" i="151"/>
  <c r="C50" i="151"/>
  <c r="E50" i="151"/>
  <c r="C17" i="151"/>
  <c r="D19" i="151"/>
  <c r="F17" i="151"/>
  <c r="E17" i="151" s="1"/>
  <c r="E65" i="150"/>
  <c r="C65" i="150"/>
  <c r="D51" i="150"/>
  <c r="E35" i="150"/>
  <c r="C35" i="150"/>
  <c r="F50" i="150"/>
  <c r="E50" i="150" s="1"/>
  <c r="C50" i="150"/>
  <c r="F16" i="150"/>
  <c r="E16" i="150" s="1"/>
  <c r="C16" i="150"/>
  <c r="D17" i="150"/>
  <c r="C15" i="150"/>
  <c r="F15" i="150"/>
  <c r="E15" i="150" s="1"/>
  <c r="F38" i="150"/>
  <c r="E38" i="150" s="1"/>
  <c r="C38" i="150"/>
  <c r="C37" i="149"/>
  <c r="D52" i="149"/>
  <c r="D39" i="149"/>
  <c r="F37" i="149"/>
  <c r="E37" i="149" s="1"/>
  <c r="C15" i="149"/>
  <c r="D17" i="149"/>
  <c r="F15" i="149"/>
  <c r="E15" i="149" s="1"/>
  <c r="F64" i="149"/>
  <c r="E64" i="149" s="1"/>
  <c r="C64" i="149"/>
  <c r="D18" i="149"/>
  <c r="F16" i="149"/>
  <c r="E16" i="149" s="1"/>
  <c r="C16" i="149"/>
  <c r="C51" i="149"/>
  <c r="F51" i="149"/>
  <c r="E51" i="149" s="1"/>
  <c r="D65" i="149"/>
  <c r="C36" i="149"/>
  <c r="F36" i="149"/>
  <c r="E36" i="149" s="1"/>
  <c r="D38" i="149"/>
  <c r="C18" i="148"/>
  <c r="F18" i="148"/>
  <c r="E18" i="148" s="1"/>
  <c r="F51" i="148"/>
  <c r="E51" i="148" s="1"/>
  <c r="C51" i="148"/>
  <c r="F65" i="148"/>
  <c r="E65" i="148" s="1"/>
  <c r="C65" i="148"/>
  <c r="F17" i="148"/>
  <c r="E17" i="148" s="1"/>
  <c r="D52" i="148"/>
  <c r="C37" i="148"/>
  <c r="D39" i="148"/>
  <c r="F37" i="148"/>
  <c r="E37" i="148" s="1"/>
  <c r="D66" i="148"/>
  <c r="C38" i="148"/>
  <c r="D40" i="148"/>
  <c r="F38" i="148"/>
  <c r="E38" i="148" s="1"/>
  <c r="C15" i="147"/>
  <c r="F65" i="147"/>
  <c r="E65" i="147" s="1"/>
  <c r="C65" i="147"/>
  <c r="F18" i="147"/>
  <c r="E18" i="147" s="1"/>
  <c r="C18" i="147"/>
  <c r="C35" i="147"/>
  <c r="D37" i="147"/>
  <c r="F35" i="147"/>
  <c r="E35" i="147" s="1"/>
  <c r="D51" i="147"/>
  <c r="C17" i="147"/>
  <c r="D19" i="147"/>
  <c r="F17" i="147"/>
  <c r="E17" i="147" s="1"/>
  <c r="C50" i="147"/>
  <c r="F50" i="147"/>
  <c r="E50" i="147" s="1"/>
  <c r="D66" i="147"/>
  <c r="C38" i="147"/>
  <c r="D40" i="147"/>
  <c r="F38" i="147"/>
  <c r="E38" i="147" s="1"/>
  <c r="C64" i="146"/>
  <c r="F64" i="146"/>
  <c r="E64" i="146" s="1"/>
  <c r="F35" i="146"/>
  <c r="E35" i="146" s="1"/>
  <c r="C35" i="146"/>
  <c r="C15" i="146"/>
  <c r="F15" i="146"/>
  <c r="E15" i="146" s="1"/>
  <c r="C16" i="146"/>
  <c r="F16" i="146"/>
  <c r="E16" i="146" s="1"/>
  <c r="D65" i="146"/>
  <c r="C36" i="146"/>
  <c r="F36" i="146"/>
  <c r="E36" i="146" s="1"/>
  <c r="C50" i="146"/>
  <c r="E50" i="146"/>
  <c r="F63" i="145"/>
  <c r="E63" i="145" s="1"/>
  <c r="C63" i="145"/>
  <c r="C36" i="145"/>
  <c r="F36" i="145"/>
  <c r="E36" i="145" s="1"/>
  <c r="D65" i="145"/>
  <c r="D16" i="145"/>
  <c r="D18" i="145" s="1"/>
  <c r="D19" i="145" s="1"/>
  <c r="F14" i="145"/>
  <c r="E14" i="145" s="1"/>
  <c r="C14" i="145"/>
  <c r="C64" i="145"/>
  <c r="F64" i="145"/>
  <c r="E64" i="145" s="1"/>
  <c r="D35" i="145"/>
  <c r="D50" i="145"/>
  <c r="F33" i="145"/>
  <c r="E33" i="145" s="1"/>
  <c r="C33" i="145"/>
  <c r="C15" i="145"/>
  <c r="F15" i="145"/>
  <c r="E15" i="145" s="1"/>
  <c r="B65" i="145"/>
  <c r="F52" i="165" l="1"/>
  <c r="E52" i="165" s="1"/>
  <c r="C52" i="165"/>
  <c r="D53" i="165"/>
  <c r="D41" i="165"/>
  <c r="F39" i="165"/>
  <c r="E39" i="165" s="1"/>
  <c r="C39" i="165"/>
  <c r="C67" i="165"/>
  <c r="D68" i="165"/>
  <c r="F67" i="165"/>
  <c r="E67" i="165" s="1"/>
  <c r="C53" i="164"/>
  <c r="F53" i="164"/>
  <c r="E53" i="164" s="1"/>
  <c r="C67" i="164"/>
  <c r="D68" i="164"/>
  <c r="F67" i="164"/>
  <c r="E67" i="164" s="1"/>
  <c r="C41" i="164"/>
  <c r="D54" i="164"/>
  <c r="F41" i="164"/>
  <c r="E41" i="164" s="1"/>
  <c r="C67" i="163"/>
  <c r="D68" i="163"/>
  <c r="F67" i="163"/>
  <c r="E67" i="163" s="1"/>
  <c r="C52" i="163"/>
  <c r="F52" i="163"/>
  <c r="E52" i="163" s="1"/>
  <c r="D53" i="163"/>
  <c r="F39" i="163"/>
  <c r="E39" i="163" s="1"/>
  <c r="C39" i="163"/>
  <c r="C41" i="162"/>
  <c r="D54" i="162"/>
  <c r="F41" i="162"/>
  <c r="E41" i="162" s="1"/>
  <c r="C67" i="162"/>
  <c r="D68" i="162"/>
  <c r="F67" i="162"/>
  <c r="E67" i="162" s="1"/>
  <c r="C53" i="162"/>
  <c r="F53" i="162"/>
  <c r="E53" i="162" s="1"/>
  <c r="D53" i="161"/>
  <c r="D41" i="161"/>
  <c r="F39" i="161"/>
  <c r="E39" i="161" s="1"/>
  <c r="C39" i="161"/>
  <c r="E52" i="161"/>
  <c r="C52" i="161"/>
  <c r="C67" i="161"/>
  <c r="F67" i="161"/>
  <c r="E67" i="161" s="1"/>
  <c r="D68" i="161"/>
  <c r="C52" i="160"/>
  <c r="F52" i="160"/>
  <c r="E52" i="160" s="1"/>
  <c r="F67" i="160"/>
  <c r="E67" i="160" s="1"/>
  <c r="D68" i="160"/>
  <c r="C67" i="160"/>
  <c r="C39" i="160"/>
  <c r="F39" i="160"/>
  <c r="E39" i="160" s="1"/>
  <c r="D53" i="160"/>
  <c r="D41" i="160"/>
  <c r="D53" i="159"/>
  <c r="D41" i="159"/>
  <c r="F39" i="159"/>
  <c r="E39" i="159" s="1"/>
  <c r="C39" i="159"/>
  <c r="F52" i="159"/>
  <c r="E52" i="159" s="1"/>
  <c r="C52" i="159"/>
  <c r="F67" i="159"/>
  <c r="E67" i="159" s="1"/>
  <c r="C67" i="159"/>
  <c r="F52" i="158"/>
  <c r="E52" i="158" s="1"/>
  <c r="C52" i="158"/>
  <c r="F39" i="158"/>
  <c r="E39" i="158" s="1"/>
  <c r="D41" i="158"/>
  <c r="D53" i="158"/>
  <c r="C39" i="158"/>
  <c r="F67" i="158"/>
  <c r="E67" i="158" s="1"/>
  <c r="C67" i="158"/>
  <c r="F68" i="156"/>
  <c r="E68" i="156" s="1"/>
  <c r="C68" i="156"/>
  <c r="C54" i="156"/>
  <c r="F54" i="156"/>
  <c r="E54" i="156" s="1"/>
  <c r="D55" i="156"/>
  <c r="C41" i="156"/>
  <c r="F41" i="156"/>
  <c r="E41" i="156" s="1"/>
  <c r="D53" i="157"/>
  <c r="D41" i="157"/>
  <c r="C39" i="157"/>
  <c r="F39" i="157"/>
  <c r="E39" i="157" s="1"/>
  <c r="F52" i="157"/>
  <c r="E52" i="157" s="1"/>
  <c r="C52" i="157"/>
  <c r="F67" i="157"/>
  <c r="E67" i="157" s="1"/>
  <c r="C67" i="157"/>
  <c r="F19" i="156"/>
  <c r="E19" i="156" s="1"/>
  <c r="C19" i="156"/>
  <c r="C19" i="155"/>
  <c r="F19" i="155"/>
  <c r="E19" i="155" s="1"/>
  <c r="C52" i="155"/>
  <c r="F52" i="155"/>
  <c r="E52" i="155" s="1"/>
  <c r="C40" i="155"/>
  <c r="F40" i="155"/>
  <c r="E40" i="155" s="1"/>
  <c r="F39" i="155"/>
  <c r="E39" i="155" s="1"/>
  <c r="D41" i="155"/>
  <c r="C39" i="155"/>
  <c r="F66" i="155"/>
  <c r="E66" i="155" s="1"/>
  <c r="C66" i="155"/>
  <c r="F68" i="154"/>
  <c r="E68" i="154" s="1"/>
  <c r="C68" i="154"/>
  <c r="C53" i="154"/>
  <c r="E53" i="154"/>
  <c r="C39" i="154"/>
  <c r="D54" i="154"/>
  <c r="D41" i="154"/>
  <c r="F39" i="154"/>
  <c r="E39" i="154" s="1"/>
  <c r="C40" i="153"/>
  <c r="D67" i="153"/>
  <c r="F40" i="153"/>
  <c r="E40" i="153" s="1"/>
  <c r="C39" i="153"/>
  <c r="D53" i="153"/>
  <c r="D41" i="153"/>
  <c r="F39" i="153"/>
  <c r="E39" i="153" s="1"/>
  <c r="C66" i="153"/>
  <c r="F66" i="153"/>
  <c r="E66" i="153" s="1"/>
  <c r="C17" i="153"/>
  <c r="D19" i="153"/>
  <c r="F17" i="153"/>
  <c r="E17" i="153" s="1"/>
  <c r="C52" i="153"/>
  <c r="F52" i="153"/>
  <c r="E52" i="153" s="1"/>
  <c r="C66" i="152"/>
  <c r="F66" i="152"/>
  <c r="E66" i="152" s="1"/>
  <c r="C37" i="152"/>
  <c r="D52" i="152"/>
  <c r="D39" i="152"/>
  <c r="F37" i="152"/>
  <c r="E37" i="152" s="1"/>
  <c r="C51" i="152"/>
  <c r="F51" i="152"/>
  <c r="E51" i="152" s="1"/>
  <c r="C40" i="152"/>
  <c r="D67" i="152"/>
  <c r="F40" i="152"/>
  <c r="E40" i="152" s="1"/>
  <c r="C18" i="151"/>
  <c r="F18" i="151"/>
  <c r="E18" i="151" s="1"/>
  <c r="C38" i="151"/>
  <c r="E38" i="151"/>
  <c r="C65" i="151"/>
  <c r="E65" i="151"/>
  <c r="D52" i="151"/>
  <c r="E37" i="151"/>
  <c r="C37" i="151"/>
  <c r="F19" i="151"/>
  <c r="E19" i="151" s="1"/>
  <c r="C19" i="151"/>
  <c r="E51" i="151"/>
  <c r="C51" i="151"/>
  <c r="C40" i="150"/>
  <c r="E40" i="150"/>
  <c r="C17" i="150"/>
  <c r="D19" i="150"/>
  <c r="F17" i="150"/>
  <c r="E17" i="150" s="1"/>
  <c r="C37" i="150"/>
  <c r="D52" i="150"/>
  <c r="F37" i="150"/>
  <c r="E37" i="150" s="1"/>
  <c r="C66" i="150"/>
  <c r="E66" i="150"/>
  <c r="C18" i="150"/>
  <c r="F18" i="150"/>
  <c r="E18" i="150" s="1"/>
  <c r="C51" i="150"/>
  <c r="E51" i="150"/>
  <c r="F65" i="149"/>
  <c r="E65" i="149" s="1"/>
  <c r="C65" i="149"/>
  <c r="D53" i="149"/>
  <c r="C39" i="149"/>
  <c r="D66" i="149"/>
  <c r="C38" i="149"/>
  <c r="F38" i="149"/>
  <c r="E38" i="149" s="1"/>
  <c r="D40" i="149"/>
  <c r="C18" i="149"/>
  <c r="F18" i="149"/>
  <c r="E18" i="149" s="1"/>
  <c r="C17" i="149"/>
  <c r="D19" i="149"/>
  <c r="F17" i="149"/>
  <c r="E17" i="149" s="1"/>
  <c r="F52" i="149"/>
  <c r="E52" i="149" s="1"/>
  <c r="C52" i="149"/>
  <c r="C19" i="148"/>
  <c r="E19" i="148"/>
  <c r="C66" i="148"/>
  <c r="F66" i="148"/>
  <c r="E66" i="148" s="1"/>
  <c r="C52" i="148"/>
  <c r="F52" i="148"/>
  <c r="E52" i="148" s="1"/>
  <c r="F40" i="148"/>
  <c r="E40" i="148" s="1"/>
  <c r="D67" i="148"/>
  <c r="C40" i="148"/>
  <c r="C39" i="148"/>
  <c r="F39" i="148"/>
  <c r="E39" i="148" s="1"/>
  <c r="D53" i="148"/>
  <c r="F40" i="147"/>
  <c r="E40" i="147" s="1"/>
  <c r="D67" i="147"/>
  <c r="C40" i="147"/>
  <c r="F51" i="147"/>
  <c r="E51" i="147" s="1"/>
  <c r="C51" i="147"/>
  <c r="C66" i="147"/>
  <c r="F66" i="147"/>
  <c r="E66" i="147" s="1"/>
  <c r="F19" i="147"/>
  <c r="E19" i="147" s="1"/>
  <c r="C19" i="147"/>
  <c r="D52" i="147"/>
  <c r="D39" i="147"/>
  <c r="F37" i="147"/>
  <c r="E37" i="147" s="1"/>
  <c r="C37" i="147"/>
  <c r="C18" i="146"/>
  <c r="F18" i="146"/>
  <c r="E18" i="146" s="1"/>
  <c r="C65" i="146"/>
  <c r="F65" i="146"/>
  <c r="E65" i="146" s="1"/>
  <c r="C51" i="146"/>
  <c r="F51" i="146"/>
  <c r="E51" i="146" s="1"/>
  <c r="C17" i="146"/>
  <c r="F17" i="146"/>
  <c r="E17" i="146" s="1"/>
  <c r="C37" i="146"/>
  <c r="F37" i="146"/>
  <c r="E37" i="146" s="1"/>
  <c r="F65" i="145"/>
  <c r="E65" i="145" s="1"/>
  <c r="C65" i="145"/>
  <c r="C17" i="145"/>
  <c r="F17" i="145"/>
  <c r="E17" i="145" s="1"/>
  <c r="F50" i="145"/>
  <c r="E50" i="145" s="1"/>
  <c r="C50" i="145"/>
  <c r="B66" i="145"/>
  <c r="D51" i="145"/>
  <c r="C35" i="145"/>
  <c r="F35" i="145"/>
  <c r="E35" i="145" s="1"/>
  <c r="D66" i="145"/>
  <c r="C38" i="145"/>
  <c r="F38" i="145"/>
  <c r="E38" i="145" s="1"/>
  <c r="C16" i="145"/>
  <c r="F16" i="145"/>
  <c r="E16" i="145" s="1"/>
  <c r="F68" i="165" l="1"/>
  <c r="E68" i="165" s="1"/>
  <c r="C68" i="165"/>
  <c r="C41" i="165"/>
  <c r="D54" i="165"/>
  <c r="F41" i="165"/>
  <c r="E41" i="165" s="1"/>
  <c r="C53" i="165"/>
  <c r="F53" i="165"/>
  <c r="E53" i="165" s="1"/>
  <c r="E54" i="164"/>
  <c r="C54" i="164"/>
  <c r="F68" i="164"/>
  <c r="E68" i="164" s="1"/>
  <c r="C68" i="164"/>
  <c r="C41" i="163"/>
  <c r="D54" i="163"/>
  <c r="E41" i="163"/>
  <c r="F68" i="163"/>
  <c r="E68" i="163" s="1"/>
  <c r="C68" i="163"/>
  <c r="C53" i="163"/>
  <c r="F53" i="163"/>
  <c r="E53" i="163" s="1"/>
  <c r="F68" i="162"/>
  <c r="E68" i="162" s="1"/>
  <c r="C68" i="162"/>
  <c r="F54" i="162"/>
  <c r="E54" i="162" s="1"/>
  <c r="C54" i="162"/>
  <c r="D55" i="162"/>
  <c r="C41" i="161"/>
  <c r="D54" i="161"/>
  <c r="F41" i="161"/>
  <c r="E41" i="161" s="1"/>
  <c r="F68" i="161"/>
  <c r="E68" i="161" s="1"/>
  <c r="C68" i="161"/>
  <c r="C53" i="161"/>
  <c r="F53" i="161"/>
  <c r="E53" i="161" s="1"/>
  <c r="F53" i="160"/>
  <c r="E53" i="160" s="1"/>
  <c r="C53" i="160"/>
  <c r="F68" i="160"/>
  <c r="E68" i="160" s="1"/>
  <c r="C68" i="160"/>
  <c r="D54" i="160"/>
  <c r="F41" i="160"/>
  <c r="E41" i="160" s="1"/>
  <c r="C41" i="160"/>
  <c r="C41" i="159"/>
  <c r="D54" i="159"/>
  <c r="F41" i="159"/>
  <c r="E41" i="159" s="1"/>
  <c r="C53" i="159"/>
  <c r="F53" i="159"/>
  <c r="E53" i="159" s="1"/>
  <c r="D54" i="158"/>
  <c r="C41" i="158"/>
  <c r="F41" i="158"/>
  <c r="E41" i="158" s="1"/>
  <c r="C53" i="158"/>
  <c r="F53" i="158"/>
  <c r="E53" i="158" s="1"/>
  <c r="C55" i="156"/>
  <c r="F55" i="156"/>
  <c r="E55" i="156" s="1"/>
  <c r="D56" i="156"/>
  <c r="C41" i="157"/>
  <c r="D54" i="157"/>
  <c r="F41" i="157"/>
  <c r="E41" i="157" s="1"/>
  <c r="C53" i="157"/>
  <c r="F53" i="157"/>
  <c r="E53" i="157" s="1"/>
  <c r="C41" i="155"/>
  <c r="F41" i="155"/>
  <c r="E41" i="155" s="1"/>
  <c r="F67" i="155"/>
  <c r="E67" i="155" s="1"/>
  <c r="C67" i="155"/>
  <c r="C53" i="155"/>
  <c r="F53" i="155"/>
  <c r="E53" i="155" s="1"/>
  <c r="C41" i="154"/>
  <c r="D55" i="154"/>
  <c r="F41" i="154"/>
  <c r="E41" i="154" s="1"/>
  <c r="C54" i="154"/>
  <c r="F54" i="154"/>
  <c r="E54" i="154" s="1"/>
  <c r="C41" i="153"/>
  <c r="D54" i="153"/>
  <c r="F41" i="153"/>
  <c r="E41" i="153" s="1"/>
  <c r="F67" i="153"/>
  <c r="E67" i="153" s="1"/>
  <c r="C67" i="153"/>
  <c r="C19" i="153"/>
  <c r="F19" i="153"/>
  <c r="E19" i="153" s="1"/>
  <c r="C53" i="153"/>
  <c r="F53" i="153"/>
  <c r="E53" i="153" s="1"/>
  <c r="C39" i="152"/>
  <c r="D53" i="152"/>
  <c r="D41" i="152"/>
  <c r="F39" i="152"/>
  <c r="E39" i="152" s="1"/>
  <c r="C52" i="152"/>
  <c r="F52" i="152"/>
  <c r="E52" i="152" s="1"/>
  <c r="F67" i="152"/>
  <c r="E67" i="152" s="1"/>
  <c r="C67" i="152"/>
  <c r="C66" i="151"/>
  <c r="E66" i="151"/>
  <c r="E39" i="151"/>
  <c r="C39" i="151"/>
  <c r="C52" i="151"/>
  <c r="F52" i="151"/>
  <c r="E52" i="151" s="1"/>
  <c r="F52" i="150"/>
  <c r="E52" i="150" s="1"/>
  <c r="C52" i="150"/>
  <c r="F39" i="150"/>
  <c r="E39" i="150" s="1"/>
  <c r="C39" i="150"/>
  <c r="F19" i="150"/>
  <c r="E19" i="150" s="1"/>
  <c r="C19" i="150"/>
  <c r="D67" i="149"/>
  <c r="C40" i="149"/>
  <c r="F40" i="149"/>
  <c r="E40" i="149" s="1"/>
  <c r="D54" i="149"/>
  <c r="F41" i="149"/>
  <c r="E41" i="149" s="1"/>
  <c r="C41" i="149"/>
  <c r="C19" i="149"/>
  <c r="F19" i="149"/>
  <c r="E19" i="149" s="1"/>
  <c r="F66" i="149"/>
  <c r="E66" i="149" s="1"/>
  <c r="C66" i="149"/>
  <c r="C53" i="149"/>
  <c r="E53" i="149"/>
  <c r="C41" i="148"/>
  <c r="E41" i="148"/>
  <c r="C53" i="148"/>
  <c r="F53" i="148"/>
  <c r="E53" i="148" s="1"/>
  <c r="F67" i="148"/>
  <c r="E67" i="148" s="1"/>
  <c r="C67" i="148"/>
  <c r="C39" i="147"/>
  <c r="D41" i="147"/>
  <c r="F39" i="147"/>
  <c r="E39" i="147" s="1"/>
  <c r="D53" i="147"/>
  <c r="C52" i="147"/>
  <c r="F52" i="147"/>
  <c r="E52" i="147" s="1"/>
  <c r="F67" i="147"/>
  <c r="E67" i="147" s="1"/>
  <c r="C67" i="147"/>
  <c r="C38" i="146"/>
  <c r="E38" i="146"/>
  <c r="D66" i="146"/>
  <c r="C52" i="146"/>
  <c r="F52" i="146"/>
  <c r="E52" i="146" s="1"/>
  <c r="C19" i="146"/>
  <c r="F19" i="146"/>
  <c r="E19" i="146" s="1"/>
  <c r="F37" i="145"/>
  <c r="E37" i="145" s="1"/>
  <c r="D52" i="145"/>
  <c r="C37" i="145"/>
  <c r="F19" i="145"/>
  <c r="E19" i="145" s="1"/>
  <c r="C19" i="145"/>
  <c r="F18" i="145"/>
  <c r="E18" i="145" s="1"/>
  <c r="C18" i="145"/>
  <c r="C66" i="145"/>
  <c r="F66" i="145"/>
  <c r="E66" i="145" s="1"/>
  <c r="C51" i="145"/>
  <c r="F51" i="145"/>
  <c r="E51" i="145" s="1"/>
  <c r="C40" i="145"/>
  <c r="F40" i="145"/>
  <c r="E40" i="145" s="1"/>
  <c r="D67" i="145"/>
  <c r="F54" i="165" l="1"/>
  <c r="E54" i="165" s="1"/>
  <c r="C54" i="165"/>
  <c r="D55" i="165"/>
  <c r="F55" i="164"/>
  <c r="E55" i="164" s="1"/>
  <c r="C55" i="164"/>
  <c r="E54" i="163"/>
  <c r="C54" i="163"/>
  <c r="F55" i="162"/>
  <c r="E55" i="162" s="1"/>
  <c r="C55" i="162"/>
  <c r="F54" i="161"/>
  <c r="E54" i="161" s="1"/>
  <c r="D55" i="161"/>
  <c r="C54" i="161"/>
  <c r="D55" i="160"/>
  <c r="F54" i="160"/>
  <c r="E54" i="160" s="1"/>
  <c r="C54" i="160"/>
  <c r="D55" i="159"/>
  <c r="F54" i="159"/>
  <c r="E54" i="159" s="1"/>
  <c r="C54" i="159"/>
  <c r="C54" i="158"/>
  <c r="D55" i="158"/>
  <c r="F54" i="158"/>
  <c r="E54" i="158" s="1"/>
  <c r="C56" i="156"/>
  <c r="F56" i="156"/>
  <c r="E56" i="156" s="1"/>
  <c r="D55" i="157"/>
  <c r="F54" i="157"/>
  <c r="E54" i="157" s="1"/>
  <c r="C54" i="157"/>
  <c r="C54" i="155"/>
  <c r="F54" i="155"/>
  <c r="E54" i="155" s="1"/>
  <c r="D55" i="155"/>
  <c r="D56" i="154"/>
  <c r="C55" i="154"/>
  <c r="F55" i="154"/>
  <c r="E55" i="154" s="1"/>
  <c r="D55" i="153"/>
  <c r="C54" i="153"/>
  <c r="F54" i="153"/>
  <c r="E54" i="153" s="1"/>
  <c r="C41" i="152"/>
  <c r="D54" i="152"/>
  <c r="F41" i="152"/>
  <c r="E41" i="152" s="1"/>
  <c r="C53" i="152"/>
  <c r="F53" i="152"/>
  <c r="E53" i="152" s="1"/>
  <c r="E41" i="151"/>
  <c r="D54" i="151"/>
  <c r="C41" i="151"/>
  <c r="C53" i="151"/>
  <c r="F53" i="151"/>
  <c r="E53" i="151" s="1"/>
  <c r="C53" i="150"/>
  <c r="F53" i="150"/>
  <c r="E53" i="150" s="1"/>
  <c r="C41" i="150"/>
  <c r="E41" i="150"/>
  <c r="F54" i="149"/>
  <c r="E54" i="149" s="1"/>
  <c r="C54" i="149"/>
  <c r="F67" i="149"/>
  <c r="E67" i="149" s="1"/>
  <c r="C67" i="149"/>
  <c r="E54" i="148"/>
  <c r="C54" i="148"/>
  <c r="F41" i="147"/>
  <c r="E41" i="147" s="1"/>
  <c r="D54" i="147"/>
  <c r="C41" i="147"/>
  <c r="C53" i="147"/>
  <c r="F53" i="147"/>
  <c r="E53" i="147" s="1"/>
  <c r="C53" i="146"/>
  <c r="F53" i="146"/>
  <c r="E53" i="146" s="1"/>
  <c r="C39" i="146"/>
  <c r="F39" i="146"/>
  <c r="E39" i="146" s="1"/>
  <c r="C66" i="146"/>
  <c r="E66" i="146"/>
  <c r="F67" i="145"/>
  <c r="E67" i="145" s="1"/>
  <c r="C67" i="145"/>
  <c r="F52" i="145"/>
  <c r="E52" i="145" s="1"/>
  <c r="C52" i="145"/>
  <c r="C39" i="145"/>
  <c r="F39" i="145"/>
  <c r="E39" i="145" s="1"/>
  <c r="C55" i="165" l="1"/>
  <c r="F55" i="165"/>
  <c r="E55" i="165" s="1"/>
  <c r="F55" i="163"/>
  <c r="E55" i="163" s="1"/>
  <c r="F55" i="161"/>
  <c r="E55" i="161" s="1"/>
  <c r="C55" i="161"/>
  <c r="F55" i="160"/>
  <c r="E55" i="160" s="1"/>
  <c r="C55" i="160"/>
  <c r="C55" i="159"/>
  <c r="F55" i="159"/>
  <c r="E55" i="159" s="1"/>
  <c r="C55" i="158"/>
  <c r="F55" i="158"/>
  <c r="E55" i="158" s="1"/>
  <c r="C55" i="157"/>
  <c r="F55" i="157"/>
  <c r="E55" i="157" s="1"/>
  <c r="F55" i="155"/>
  <c r="E55" i="155" s="1"/>
  <c r="C55" i="155"/>
  <c r="F56" i="154"/>
  <c r="E56" i="154" s="1"/>
  <c r="C56" i="154"/>
  <c r="C55" i="153"/>
  <c r="F55" i="153"/>
  <c r="E55" i="153" s="1"/>
  <c r="D55" i="152"/>
  <c r="C54" i="152"/>
  <c r="F54" i="152"/>
  <c r="E54" i="152" s="1"/>
  <c r="F54" i="151"/>
  <c r="E54" i="151" s="1"/>
  <c r="C54" i="151"/>
  <c r="D55" i="151"/>
  <c r="F67" i="150"/>
  <c r="E67" i="150" s="1"/>
  <c r="C67" i="150"/>
  <c r="E54" i="150"/>
  <c r="C54" i="150"/>
  <c r="F55" i="149"/>
  <c r="E55" i="149" s="1"/>
  <c r="C55" i="149"/>
  <c r="C55" i="148"/>
  <c r="F55" i="148"/>
  <c r="E55" i="148" s="1"/>
  <c r="D55" i="147"/>
  <c r="F54" i="147"/>
  <c r="E54" i="147" s="1"/>
  <c r="C54" i="147"/>
  <c r="C40" i="146"/>
  <c r="D67" i="146"/>
  <c r="F40" i="146"/>
  <c r="E40" i="146" s="1"/>
  <c r="C54" i="146"/>
  <c r="D55" i="146"/>
  <c r="F54" i="146"/>
  <c r="E54" i="146" s="1"/>
  <c r="C41" i="146"/>
  <c r="F41" i="146"/>
  <c r="E41" i="146" s="1"/>
  <c r="F41" i="145"/>
  <c r="E41" i="145" s="1"/>
  <c r="C41" i="145"/>
  <c r="C53" i="145"/>
  <c r="F53" i="145"/>
  <c r="E53" i="145" s="1"/>
  <c r="C55" i="152" l="1"/>
  <c r="F55" i="152"/>
  <c r="E55" i="152" s="1"/>
  <c r="F55" i="151"/>
  <c r="E55" i="151" s="1"/>
  <c r="C55" i="151"/>
  <c r="C55" i="150"/>
  <c r="F55" i="150"/>
  <c r="E55" i="150" s="1"/>
  <c r="C55" i="147"/>
  <c r="F55" i="147"/>
  <c r="E55" i="147" s="1"/>
  <c r="F67" i="146"/>
  <c r="E67" i="146" s="1"/>
  <c r="C67" i="146"/>
  <c r="C55" i="146"/>
  <c r="F55" i="146"/>
  <c r="E55" i="146" s="1"/>
  <c r="F54" i="145"/>
  <c r="E54" i="145" s="1"/>
  <c r="C54" i="145"/>
  <c r="C55" i="145" l="1"/>
  <c r="F55" i="145"/>
  <c r="E55" i="145" s="1"/>
</calcChain>
</file>

<file path=xl/sharedStrings.xml><?xml version="1.0" encoding="utf-8"?>
<sst xmlns="http://schemas.openxmlformats.org/spreadsheetml/2006/main" count="1515" uniqueCount="47">
  <si>
    <t>Port Everglades to</t>
  </si>
  <si>
    <t>Grand Cayman</t>
  </si>
  <si>
    <t>Vessel</t>
  </si>
  <si>
    <t>Voy #</t>
  </si>
  <si>
    <t>Depart PEV</t>
  </si>
  <si>
    <t>Arrive GCM</t>
  </si>
  <si>
    <t>Day</t>
  </si>
  <si>
    <t>Date</t>
  </si>
  <si>
    <t>Belize</t>
  </si>
  <si>
    <t>Arrive BZE</t>
  </si>
  <si>
    <t>Pt. Morelos, Mexico</t>
  </si>
  <si>
    <t>Arrive MEX</t>
  </si>
  <si>
    <t>Roatan, Honduras</t>
  </si>
  <si>
    <t>Arrive ROA</t>
  </si>
  <si>
    <t>Cutoff for Reefer Cargo (contact Coordinator)</t>
  </si>
  <si>
    <t>Cutoff for LCL Cargo Every Tuesday and Friday at 12pm and FCL at 2pm</t>
  </si>
  <si>
    <t>Cutoff for All types of Cargo Every Tuesday at 2pm</t>
  </si>
  <si>
    <t>Cutoff for Regular Schedule Cargo Previous Friday at 12pm (contact Coordinator) 305-913-4923</t>
  </si>
  <si>
    <t>Mon &amp; Thurs PEV</t>
  </si>
  <si>
    <t>Last update:</t>
  </si>
  <si>
    <t>Caribe Legend</t>
  </si>
  <si>
    <t>Caribe Navigator</t>
  </si>
  <si>
    <t>Vanquish</t>
  </si>
  <si>
    <t>CXL</t>
  </si>
  <si>
    <t>GDZ</t>
  </si>
  <si>
    <t>Excel</t>
  </si>
  <si>
    <t>Caribe Mariner</t>
  </si>
  <si>
    <t>Note: Caribe Mariner will be returning from ROATAN NB. Caribe Navigator will stay in ROATAN.</t>
  </si>
  <si>
    <t>Caribe Voyager</t>
  </si>
  <si>
    <t>Progreso</t>
  </si>
  <si>
    <t>Cancelled Good Fri</t>
  </si>
  <si>
    <t>Caribe Navigator*</t>
  </si>
  <si>
    <t>** Had to substitute vessel</t>
  </si>
  <si>
    <t>Cancelled -----</t>
  </si>
  <si>
    <t>Guadalupe</t>
  </si>
  <si>
    <t>Cancelled</t>
  </si>
  <si>
    <t>015</t>
  </si>
  <si>
    <t>Cancelled Vanquish</t>
  </si>
  <si>
    <t>Guadalupe ***</t>
  </si>
  <si>
    <t>NOTE: *** Guadalupe V016nb will call Belize on Sunday and Roatan on Monday</t>
  </si>
  <si>
    <t>Vanquish*</t>
  </si>
  <si>
    <t>Caribe Mariner (delayed)</t>
  </si>
  <si>
    <t>BF Cartagena</t>
  </si>
  <si>
    <t>Caribe Voyager*</t>
  </si>
  <si>
    <t>** Departing PEV 1 day earlier</t>
  </si>
  <si>
    <r>
      <t>Vanquish</t>
    </r>
    <r>
      <rPr>
        <b/>
        <sz val="9"/>
        <color rgb="FFFF0000"/>
        <rFont val="Cambria"/>
        <family val="1"/>
      </rPr>
      <t>**</t>
    </r>
  </si>
  <si>
    <t>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</si>
</sst>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mmmm\ yyyy"/>
    <numFmt numFmtId="165" formatCode="d\-mmm\-yyyy"/>
    <numFmt numFmtId="166" formatCode="0_);[Red]\(0\)"/>
    <numFmt numFmtId="167" formatCode="[$-409]d\-mmm;@"/>
    <numFmt numFmtId="168" formatCode="mm/dd/yy;@"/>
    <numFmt numFmtId="169" formatCode="dddd"/>
    <numFmt numFmtId="170" formatCode="0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sz val="20"/>
      <name val="Verdana"/>
      <family val="2"/>
    </font>
    <font>
      <b/>
      <sz val="10"/>
      <color rgb="FF000080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8"/>
      <color rgb="FF0000FF"/>
      <name val="Verdana"/>
      <family val="2"/>
    </font>
    <font>
      <sz val="11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9"/>
      <name val="Cambria"/>
      <family val="1"/>
    </font>
    <font>
      <b/>
      <sz val="10"/>
      <name val="Cambria"/>
      <family val="1"/>
    </font>
    <font>
      <b/>
      <sz val="9"/>
      <name val="Verdana"/>
      <family val="2"/>
    </font>
    <font>
      <b/>
      <sz val="9"/>
      <color rgb="FF0000FF"/>
      <name val="Verdana"/>
      <family val="2"/>
    </font>
    <font>
      <b/>
      <sz val="10"/>
      <color rgb="FF0000FF"/>
      <name val="Verdana"/>
      <family val="2"/>
    </font>
    <font>
      <sz val="9"/>
      <name val="Verdana"/>
      <family val="2"/>
    </font>
    <font>
      <b/>
      <sz val="8"/>
      <color rgb="FFFF0000"/>
      <name val="Verdana"/>
      <family val="2"/>
    </font>
    <font>
      <b/>
      <sz val="9"/>
      <color rgb="FF0000FF"/>
      <name val="Cambria"/>
      <family val="1"/>
    </font>
    <font>
      <b/>
      <strike/>
      <sz val="10"/>
      <name val="Verdana"/>
      <family val="2"/>
    </font>
    <font>
      <b/>
      <sz val="11"/>
      <color rgb="FFFF0000"/>
      <name val="Cambria"/>
      <family val="1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  <font>
      <b/>
      <strike/>
      <sz val="9"/>
      <name val="Cambria"/>
      <family val="1"/>
    </font>
    <font>
      <b/>
      <sz val="10"/>
      <color rgb="FFFF0000"/>
      <name val="Verdana"/>
      <family val="2"/>
    </font>
    <font>
      <b/>
      <sz val="12"/>
      <color rgb="FFFF0000"/>
      <name val="Verdana"/>
      <family val="2"/>
    </font>
    <font>
      <b/>
      <strike/>
      <sz val="11"/>
      <name val="Cambria"/>
      <family val="1"/>
    </font>
    <font>
      <b/>
      <strike/>
      <sz val="10"/>
      <name val="Cambria"/>
      <family val="1"/>
    </font>
    <font>
      <b/>
      <sz val="9"/>
      <color rgb="FFFF0000"/>
      <name val="Cambria"/>
      <family val="1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auto="1"/>
        <bgColor auto="1"/>
      </patternFill>
    </fill>
    <fill>
      <patternFill patternType="solid">
        <fgColor theme="6" tint="0.39994506668294322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rgb="FF7AF8BF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99CCFF"/>
      </bottom>
      <diagonal/>
    </border>
    <border>
      <left/>
      <right/>
      <top style="thick">
        <color rgb="FF99CCFF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5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18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right" vertical="center"/>
    </xf>
    <xf numFmtId="164" fontId="21" fillId="0" borderId="0" xfId="0" applyNumberFormat="1" applyFont="1" applyAlignment="1">
      <alignment horizontal="centerContinuous"/>
    </xf>
    <xf numFmtId="0" fontId="22" fillId="0" borderId="0" xfId="0" applyFont="1"/>
    <xf numFmtId="49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0" fontId="23" fillId="0" borderId="12" xfId="0" applyFont="1" applyBorder="1" applyAlignment="1">
      <alignment horizontal="centerContinuous" wrapText="1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center" vertical="center"/>
    </xf>
    <xf numFmtId="16" fontId="2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24" fillId="33" borderId="18" xfId="0" applyFont="1" applyFill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16" fontId="24" fillId="0" borderId="0" xfId="0" applyNumberFormat="1" applyFont="1" applyAlignment="1">
      <alignment horizontal="center" vertical="center"/>
    </xf>
    <xf numFmtId="0" fontId="27" fillId="0" borderId="0" xfId="0" applyFont="1"/>
    <xf numFmtId="0" fontId="18" fillId="0" borderId="0" xfId="0" applyFont="1" applyAlignment="1">
      <alignment horizontal="centerContinuous"/>
    </xf>
    <xf numFmtId="0" fontId="25" fillId="0" borderId="23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165" fontId="18" fillId="0" borderId="0" xfId="0" applyNumberFormat="1" applyFont="1" applyAlignment="1">
      <alignment horizontal="centerContinuous" vertical="center"/>
    </xf>
    <xf numFmtId="16" fontId="26" fillId="35" borderId="0" xfId="0" applyNumberFormat="1" applyFont="1" applyFill="1" applyAlignment="1">
      <alignment horizontal="center" vertical="center"/>
    </xf>
    <xf numFmtId="0" fontId="25" fillId="35" borderId="0" xfId="0" applyFont="1" applyFill="1" applyAlignment="1">
      <alignment horizontal="center" vertical="center"/>
    </xf>
    <xf numFmtId="16" fontId="25" fillId="35" borderId="0" xfId="0" applyNumberFormat="1" applyFont="1" applyFill="1" applyAlignment="1">
      <alignment horizontal="center" vertical="center"/>
    </xf>
    <xf numFmtId="16" fontId="24" fillId="35" borderId="0" xfId="0" applyNumberFormat="1" applyFont="1" applyFill="1" applyAlignment="1">
      <alignment horizontal="center" vertical="center"/>
    </xf>
    <xf numFmtId="0" fontId="24" fillId="36" borderId="18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horizontal="right"/>
    </xf>
    <xf numFmtId="168" fontId="27" fillId="0" borderId="0" xfId="0" applyNumberFormat="1" applyFont="1" applyAlignment="1">
      <alignment horizontal="left"/>
    </xf>
    <xf numFmtId="16" fontId="32" fillId="0" borderId="19" xfId="0" applyNumberFormat="1" applyFont="1" applyBorder="1" applyAlignment="1">
      <alignment horizontal="center" vertical="center"/>
    </xf>
    <xf numFmtId="16" fontId="31" fillId="38" borderId="20" xfId="0" applyNumberFormat="1" applyFont="1" applyFill="1" applyBorder="1" applyAlignment="1">
      <alignment horizontal="center" vertical="center"/>
    </xf>
    <xf numFmtId="0" fontId="21" fillId="0" borderId="19" xfId="0" applyFont="1" applyBorder="1" applyAlignment="1">
      <alignment horizontal="left" vertical="center" indent="1"/>
    </xf>
    <xf numFmtId="16" fontId="21" fillId="0" borderId="20" xfId="0" applyNumberFormat="1" applyFont="1" applyBorder="1" applyAlignment="1">
      <alignment horizontal="center" vertical="center"/>
    </xf>
    <xf numFmtId="16" fontId="33" fillId="0" borderId="20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/>
    <xf numFmtId="16" fontId="31" fillId="37" borderId="20" xfId="0" applyNumberFormat="1" applyFont="1" applyFill="1" applyBorder="1" applyAlignment="1">
      <alignment horizontal="center" vertical="center"/>
    </xf>
    <xf numFmtId="16" fontId="31" fillId="40" borderId="19" xfId="0" applyNumberFormat="1" applyFont="1" applyFill="1" applyBorder="1" applyAlignment="1">
      <alignment horizontal="center" vertical="center"/>
    </xf>
    <xf numFmtId="0" fontId="21" fillId="0" borderId="20" xfId="0" quotePrefix="1" applyFont="1" applyBorder="1" applyAlignment="1">
      <alignment horizontal="center" vertical="center"/>
    </xf>
    <xf numFmtId="169" fontId="21" fillId="0" borderId="20" xfId="0" applyNumberFormat="1" applyFont="1" applyBorder="1" applyAlignment="1">
      <alignment horizontal="center" vertical="center"/>
    </xf>
    <xf numFmtId="169" fontId="21" fillId="43" borderId="20" xfId="0" applyNumberFormat="1" applyFont="1" applyFill="1" applyBorder="1" applyAlignment="1">
      <alignment horizontal="center" vertical="center"/>
    </xf>
    <xf numFmtId="0" fontId="21" fillId="43" borderId="19" xfId="0" applyFont="1" applyFill="1" applyBorder="1" applyAlignment="1">
      <alignment horizontal="left" vertical="center" indent="1"/>
    </xf>
    <xf numFmtId="16" fontId="33" fillId="43" borderId="20" xfId="0" applyNumberFormat="1" applyFont="1" applyFill="1" applyBorder="1" applyAlignment="1">
      <alignment horizontal="center" vertical="center"/>
    </xf>
    <xf numFmtId="16" fontId="21" fillId="43" borderId="20" xfId="0" applyNumberFormat="1" applyFont="1" applyFill="1" applyBorder="1" applyAlignment="1">
      <alignment horizontal="center" vertical="center"/>
    </xf>
    <xf numFmtId="169" fontId="31" fillId="0" borderId="14" xfId="0" applyNumberFormat="1" applyFont="1" applyBorder="1" applyAlignment="1">
      <alignment horizontal="center" vertical="center"/>
    </xf>
    <xf numFmtId="169" fontId="31" fillId="37" borderId="20" xfId="0" applyNumberFormat="1" applyFont="1" applyFill="1" applyBorder="1" applyAlignment="1">
      <alignment horizontal="center" vertical="center"/>
    </xf>
    <xf numFmtId="169" fontId="24" fillId="43" borderId="20" xfId="0" applyNumberFormat="1" applyFont="1" applyFill="1" applyBorder="1" applyAlignment="1">
      <alignment horizontal="center" vertical="center"/>
    </xf>
    <xf numFmtId="169" fontId="31" fillId="0" borderId="20" xfId="0" applyNumberFormat="1" applyFont="1" applyBorder="1" applyAlignment="1">
      <alignment horizontal="center" vertical="center"/>
    </xf>
    <xf numFmtId="169" fontId="31" fillId="43" borderId="20" xfId="0" applyNumberFormat="1" applyFont="1" applyFill="1" applyBorder="1" applyAlignment="1">
      <alignment horizontal="center" vertical="center"/>
    </xf>
    <xf numFmtId="169" fontId="24" fillId="0" borderId="20" xfId="0" applyNumberFormat="1" applyFont="1" applyBorder="1" applyAlignment="1">
      <alignment horizontal="center" vertical="center"/>
    </xf>
    <xf numFmtId="169" fontId="29" fillId="0" borderId="20" xfId="0" applyNumberFormat="1" applyFont="1" applyBorder="1" applyAlignment="1">
      <alignment horizontal="center" vertical="center"/>
    </xf>
    <xf numFmtId="169" fontId="21" fillId="43" borderId="32" xfId="0" applyNumberFormat="1" applyFont="1" applyFill="1" applyBorder="1" applyAlignment="1">
      <alignment horizontal="center" vertical="center"/>
    </xf>
    <xf numFmtId="0" fontId="24" fillId="34" borderId="32" xfId="0" applyFont="1" applyFill="1" applyBorder="1" applyAlignment="1">
      <alignment horizontal="center" vertical="center"/>
    </xf>
    <xf numFmtId="166" fontId="21" fillId="41" borderId="30" xfId="0" applyNumberFormat="1" applyFont="1" applyFill="1" applyBorder="1" applyAlignment="1">
      <alignment horizontal="left" vertical="center" indent="1"/>
    </xf>
    <xf numFmtId="166" fontId="21" fillId="41" borderId="30" xfId="0" quotePrefix="1" applyNumberFormat="1" applyFont="1" applyFill="1" applyBorder="1" applyAlignment="1">
      <alignment horizontal="center" vertical="center"/>
    </xf>
    <xf numFmtId="169" fontId="21" fillId="41" borderId="30" xfId="0" applyNumberFormat="1" applyFont="1" applyFill="1" applyBorder="1" applyAlignment="1">
      <alignment horizontal="center" vertical="center"/>
    </xf>
    <xf numFmtId="167" fontId="21" fillId="41" borderId="30" xfId="0" applyNumberFormat="1" applyFont="1" applyFill="1" applyBorder="1" applyAlignment="1">
      <alignment horizontal="center" vertical="center"/>
    </xf>
    <xf numFmtId="16" fontId="21" fillId="39" borderId="30" xfId="0" applyNumberFormat="1" applyFont="1" applyFill="1" applyBorder="1" applyAlignment="1">
      <alignment horizontal="center" vertical="center"/>
    </xf>
    <xf numFmtId="166" fontId="21" fillId="38" borderId="30" xfId="0" applyNumberFormat="1" applyFont="1" applyFill="1" applyBorder="1" applyAlignment="1">
      <alignment horizontal="left" vertical="center" indent="1"/>
    </xf>
    <xf numFmtId="169" fontId="21" fillId="40" borderId="30" xfId="0" applyNumberFormat="1" applyFont="1" applyFill="1" applyBorder="1" applyAlignment="1">
      <alignment horizontal="center" vertical="center"/>
    </xf>
    <xf numFmtId="16" fontId="21" fillId="40" borderId="30" xfId="0" applyNumberFormat="1" applyFont="1" applyFill="1" applyBorder="1" applyAlignment="1">
      <alignment horizontal="center" vertical="center"/>
    </xf>
    <xf numFmtId="16" fontId="31" fillId="40" borderId="30" xfId="0" applyNumberFormat="1" applyFont="1" applyFill="1" applyBorder="1" applyAlignment="1">
      <alignment horizontal="center" vertical="center"/>
    </xf>
    <xf numFmtId="169" fontId="29" fillId="44" borderId="22" xfId="0" applyNumberFormat="1" applyFont="1" applyFill="1" applyBorder="1" applyAlignment="1">
      <alignment horizontal="center" vertical="center"/>
    </xf>
    <xf numFmtId="16" fontId="30" fillId="44" borderId="19" xfId="0" applyNumberFormat="1" applyFont="1" applyFill="1" applyBorder="1" applyAlignment="1">
      <alignment horizontal="center" vertical="center"/>
    </xf>
    <xf numFmtId="169" fontId="29" fillId="44" borderId="20" xfId="0" applyNumberFormat="1" applyFont="1" applyFill="1" applyBorder="1" applyAlignment="1">
      <alignment horizontal="center" vertical="center"/>
    </xf>
    <xf numFmtId="167" fontId="21" fillId="0" borderId="30" xfId="0" applyNumberFormat="1" applyFont="1" applyBorder="1" applyAlignment="1">
      <alignment horizontal="center" vertical="center"/>
    </xf>
    <xf numFmtId="169" fontId="29" fillId="0" borderId="22" xfId="0" applyNumberFormat="1" applyFont="1" applyBorder="1" applyAlignment="1">
      <alignment horizontal="center" vertical="center"/>
    </xf>
    <xf numFmtId="16" fontId="30" fillId="0" borderId="19" xfId="0" applyNumberFormat="1" applyFont="1" applyBorder="1" applyAlignment="1">
      <alignment horizontal="center" vertical="center"/>
    </xf>
    <xf numFmtId="0" fontId="24" fillId="42" borderId="0" xfId="0" applyFont="1" applyFill="1" applyAlignment="1">
      <alignment horizontal="center" vertical="center"/>
    </xf>
    <xf numFmtId="0" fontId="24" fillId="42" borderId="32" xfId="0" applyFont="1" applyFill="1" applyBorder="1" applyAlignment="1">
      <alignment horizontal="center" vertical="center"/>
    </xf>
    <xf numFmtId="169" fontId="29" fillId="0" borderId="30" xfId="0" applyNumberFormat="1" applyFont="1" applyBorder="1" applyAlignment="1">
      <alignment horizontal="center" vertical="center"/>
    </xf>
    <xf numFmtId="16" fontId="30" fillId="0" borderId="30" xfId="0" applyNumberFormat="1" applyFont="1" applyBorder="1" applyAlignment="1">
      <alignment horizontal="center" vertical="center"/>
    </xf>
    <xf numFmtId="16" fontId="31" fillId="0" borderId="30" xfId="0" applyNumberFormat="1" applyFont="1" applyBorder="1" applyAlignment="1">
      <alignment horizontal="center"/>
    </xf>
    <xf numFmtId="16" fontId="36" fillId="0" borderId="19" xfId="0" applyNumberFormat="1" applyFont="1" applyBorder="1" applyAlignment="1">
      <alignment horizontal="center" vertical="center"/>
    </xf>
    <xf numFmtId="0" fontId="24" fillId="42" borderId="31" xfId="0" applyFont="1" applyFill="1" applyBorder="1" applyAlignment="1">
      <alignment horizontal="center" vertical="center"/>
    </xf>
    <xf numFmtId="0" fontId="25" fillId="0" borderId="0" xfId="0" applyFont="1"/>
    <xf numFmtId="170" fontId="21" fillId="43" borderId="30" xfId="0" quotePrefix="1" applyNumberFormat="1" applyFont="1" applyFill="1" applyBorder="1" applyAlignment="1">
      <alignment horizontal="center" vertical="center"/>
    </xf>
    <xf numFmtId="38" fontId="31" fillId="0" borderId="30" xfId="0" quotePrefix="1" applyNumberFormat="1" applyFont="1" applyBorder="1" applyAlignment="1">
      <alignment horizontal="left" vertical="center"/>
    </xf>
    <xf numFmtId="0" fontId="31" fillId="37" borderId="19" xfId="0" applyFont="1" applyFill="1" applyBorder="1" applyAlignment="1">
      <alignment horizontal="left" vertical="center"/>
    </xf>
    <xf numFmtId="0" fontId="31" fillId="0" borderId="19" xfId="0" applyFont="1" applyBorder="1" applyAlignment="1">
      <alignment horizontal="left" vertical="center"/>
    </xf>
    <xf numFmtId="0" fontId="31" fillId="40" borderId="19" xfId="0" applyFont="1" applyFill="1" applyBorder="1" applyAlignment="1">
      <alignment horizontal="left" vertical="center"/>
    </xf>
    <xf numFmtId="0" fontId="29" fillId="0" borderId="30" xfId="0" applyFont="1" applyBorder="1"/>
    <xf numFmtId="0" fontId="29" fillId="44" borderId="19" xfId="0" applyFont="1" applyFill="1" applyBorder="1" applyAlignment="1">
      <alignment horizontal="left" vertical="center"/>
    </xf>
    <xf numFmtId="0" fontId="31" fillId="0" borderId="30" xfId="0" quotePrefix="1" applyFont="1" applyBorder="1" applyAlignment="1">
      <alignment horizontal="center"/>
    </xf>
    <xf numFmtId="170" fontId="16" fillId="0" borderId="30" xfId="0" quotePrefix="1" applyNumberFormat="1" applyFont="1" applyBorder="1" applyAlignment="1">
      <alignment horizontal="center"/>
    </xf>
    <xf numFmtId="170" fontId="31" fillId="0" borderId="30" xfId="0" quotePrefix="1" applyNumberFormat="1" applyFont="1" applyBorder="1" applyAlignment="1">
      <alignment horizontal="center" vertical="center"/>
    </xf>
    <xf numFmtId="170" fontId="31" fillId="37" borderId="30" xfId="0" quotePrefix="1" applyNumberFormat="1" applyFont="1" applyFill="1" applyBorder="1" applyAlignment="1">
      <alignment horizontal="center" vertical="center"/>
    </xf>
    <xf numFmtId="170" fontId="31" fillId="40" borderId="30" xfId="0" quotePrefix="1" applyNumberFormat="1" applyFont="1" applyFill="1" applyBorder="1" applyAlignment="1">
      <alignment horizontal="center" vertical="center"/>
    </xf>
    <xf numFmtId="170" fontId="30" fillId="44" borderId="14" xfId="0" quotePrefix="1" applyNumberFormat="1" applyFont="1" applyFill="1" applyBorder="1" applyAlignment="1">
      <alignment horizontal="center" vertical="center"/>
    </xf>
    <xf numFmtId="169" fontId="21" fillId="0" borderId="33" xfId="0" applyNumberFormat="1" applyFont="1" applyBorder="1" applyAlignment="1">
      <alignment horizontal="center" vertical="center"/>
    </xf>
    <xf numFmtId="0" fontId="21" fillId="35" borderId="30" xfId="0" quotePrefix="1" applyFont="1" applyFill="1" applyBorder="1" applyAlignment="1">
      <alignment horizontal="center" vertical="center"/>
    </xf>
    <xf numFmtId="166" fontId="21" fillId="38" borderId="25" xfId="0" applyNumberFormat="1" applyFont="1" applyFill="1" applyBorder="1" applyAlignment="1">
      <alignment horizontal="left" vertical="center" indent="1"/>
    </xf>
    <xf numFmtId="166" fontId="21" fillId="38" borderId="25" xfId="0" quotePrefix="1" applyNumberFormat="1" applyFont="1" applyFill="1" applyBorder="1" applyAlignment="1">
      <alignment horizontal="center" vertical="center"/>
    </xf>
    <xf numFmtId="169" fontId="21" fillId="40" borderId="25" xfId="0" applyNumberFormat="1" applyFont="1" applyFill="1" applyBorder="1" applyAlignment="1">
      <alignment horizontal="center" vertical="center"/>
    </xf>
    <xf numFmtId="16" fontId="21" fillId="40" borderId="25" xfId="0" applyNumberFormat="1" applyFont="1" applyFill="1" applyBorder="1" applyAlignment="1">
      <alignment horizontal="center" vertical="center"/>
    </xf>
    <xf numFmtId="166" fontId="21" fillId="38" borderId="19" xfId="0" applyNumberFormat="1" applyFont="1" applyFill="1" applyBorder="1" applyAlignment="1">
      <alignment horizontal="left" vertical="center" indent="1"/>
    </xf>
    <xf numFmtId="169" fontId="21" fillId="40" borderId="19" xfId="0" applyNumberFormat="1" applyFont="1" applyFill="1" applyBorder="1" applyAlignment="1">
      <alignment horizontal="center" vertical="center"/>
    </xf>
    <xf numFmtId="167" fontId="21" fillId="0" borderId="19" xfId="0" applyNumberFormat="1" applyFont="1" applyBorder="1" applyAlignment="1">
      <alignment horizontal="center" vertical="center"/>
    </xf>
    <xf numFmtId="16" fontId="21" fillId="40" borderId="19" xfId="0" applyNumberFormat="1" applyFont="1" applyFill="1" applyBorder="1" applyAlignment="1">
      <alignment horizontal="center" vertical="center"/>
    </xf>
    <xf numFmtId="166" fontId="21" fillId="38" borderId="31" xfId="0" quotePrefix="1" applyNumberFormat="1" applyFont="1" applyFill="1" applyBorder="1" applyAlignment="1">
      <alignment horizontal="center" vertical="center"/>
    </xf>
    <xf numFmtId="166" fontId="21" fillId="41" borderId="25" xfId="0" quotePrefix="1" applyNumberFormat="1" applyFont="1" applyFill="1" applyBorder="1" applyAlignment="1">
      <alignment horizontal="center" vertical="center"/>
    </xf>
    <xf numFmtId="170" fontId="21" fillId="38" borderId="25" xfId="0" quotePrefix="1" applyNumberFormat="1" applyFont="1" applyFill="1" applyBorder="1" applyAlignment="1">
      <alignment horizontal="center" vertical="center"/>
    </xf>
    <xf numFmtId="166" fontId="31" fillId="38" borderId="30" xfId="0" applyNumberFormat="1" applyFont="1" applyFill="1" applyBorder="1" applyAlignment="1">
      <alignment horizontal="left" vertical="center" indent="1"/>
    </xf>
    <xf numFmtId="169" fontId="37" fillId="40" borderId="30" xfId="0" applyNumberFormat="1" applyFont="1" applyFill="1" applyBorder="1" applyAlignment="1">
      <alignment horizontal="center" vertical="center"/>
    </xf>
    <xf numFmtId="167" fontId="37" fillId="0" borderId="30" xfId="0" applyNumberFormat="1" applyFont="1" applyBorder="1" applyAlignment="1">
      <alignment horizontal="center" vertical="center"/>
    </xf>
    <xf numFmtId="16" fontId="37" fillId="40" borderId="30" xfId="0" applyNumberFormat="1" applyFont="1" applyFill="1" applyBorder="1" applyAlignment="1">
      <alignment horizontal="center" vertical="center"/>
    </xf>
    <xf numFmtId="0" fontId="31" fillId="45" borderId="19" xfId="0" applyFont="1" applyFill="1" applyBorder="1" applyAlignment="1">
      <alignment horizontal="left" vertical="center"/>
    </xf>
    <xf numFmtId="170" fontId="21" fillId="35" borderId="30" xfId="0" quotePrefix="1" applyNumberFormat="1" applyFont="1" applyFill="1" applyBorder="1" applyAlignment="1">
      <alignment horizontal="center" vertical="center"/>
    </xf>
    <xf numFmtId="170" fontId="21" fillId="0" borderId="20" xfId="0" quotePrefix="1" applyNumberFormat="1" applyFont="1" applyBorder="1" applyAlignment="1">
      <alignment horizontal="center" vertical="center"/>
    </xf>
    <xf numFmtId="169" fontId="29" fillId="45" borderId="20" xfId="0" applyNumberFormat="1" applyFont="1" applyFill="1" applyBorder="1" applyAlignment="1">
      <alignment horizontal="center" vertical="center"/>
    </xf>
    <xf numFmtId="169" fontId="31" fillId="46" borderId="20" xfId="0" applyNumberFormat="1" applyFont="1" applyFill="1" applyBorder="1" applyAlignment="1">
      <alignment horizontal="center" vertical="center"/>
    </xf>
    <xf numFmtId="0" fontId="24" fillId="0" borderId="0" xfId="0" applyFont="1"/>
    <xf numFmtId="170" fontId="31" fillId="0" borderId="30" xfId="0" quotePrefix="1" applyNumberFormat="1" applyFont="1" applyBorder="1" applyAlignment="1">
      <alignment horizontal="center"/>
    </xf>
    <xf numFmtId="169" fontId="38" fillId="0" borderId="20" xfId="0" applyNumberFormat="1" applyFont="1" applyBorder="1" applyAlignment="1">
      <alignment horizontal="center" vertical="center"/>
    </xf>
    <xf numFmtId="16" fontId="39" fillId="0" borderId="30" xfId="0" applyNumberFormat="1" applyFont="1" applyBorder="1" applyAlignment="1">
      <alignment horizontal="center"/>
    </xf>
    <xf numFmtId="16" fontId="31" fillId="0" borderId="20" xfId="0" applyNumberFormat="1" applyFont="1" applyBorder="1" applyAlignment="1">
      <alignment horizontal="center" vertical="center"/>
    </xf>
    <xf numFmtId="170" fontId="31" fillId="45" borderId="30" xfId="0" quotePrefix="1" applyNumberFormat="1" applyFont="1" applyFill="1" applyBorder="1" applyAlignment="1">
      <alignment horizontal="center" vertical="center"/>
    </xf>
    <xf numFmtId="169" fontId="31" fillId="45" borderId="14" xfId="0" applyNumberFormat="1" applyFont="1" applyFill="1" applyBorder="1" applyAlignment="1">
      <alignment horizontal="center" vertical="center"/>
    </xf>
    <xf numFmtId="16" fontId="31" fillId="45" borderId="19" xfId="0" applyNumberFormat="1" applyFont="1" applyFill="1" applyBorder="1" applyAlignment="1">
      <alignment horizontal="center" vertical="center"/>
    </xf>
    <xf numFmtId="169" fontId="31" fillId="45" borderId="20" xfId="0" applyNumberFormat="1" applyFont="1" applyFill="1" applyBorder="1" applyAlignment="1">
      <alignment horizontal="center" vertical="center"/>
    </xf>
    <xf numFmtId="16" fontId="31" fillId="45" borderId="30" xfId="0" applyNumberFormat="1" applyFont="1" applyFill="1" applyBorder="1" applyAlignment="1">
      <alignment horizontal="center" vertical="center"/>
    </xf>
    <xf numFmtId="16" fontId="31" fillId="45" borderId="20" xfId="0" applyNumberFormat="1" applyFont="1" applyFill="1" applyBorder="1" applyAlignment="1">
      <alignment horizontal="center" vertical="center"/>
    </xf>
    <xf numFmtId="169" fontId="40" fillId="0" borderId="20" xfId="0" applyNumberFormat="1" applyFont="1" applyBorder="1" applyAlignment="1">
      <alignment horizontal="center" vertical="center"/>
    </xf>
    <xf numFmtId="16" fontId="39" fillId="38" borderId="20" xfId="0" applyNumberFormat="1" applyFont="1" applyFill="1" applyBorder="1" applyAlignment="1">
      <alignment horizontal="center" vertical="center"/>
    </xf>
    <xf numFmtId="169" fontId="41" fillId="0" borderId="30" xfId="0" applyNumberFormat="1" applyFont="1" applyBorder="1" applyAlignment="1">
      <alignment horizontal="center" vertical="center"/>
    </xf>
    <xf numFmtId="16" fontId="41" fillId="0" borderId="20" xfId="0" applyNumberFormat="1" applyFont="1" applyBorder="1" applyAlignment="1">
      <alignment horizontal="center" vertical="center"/>
    </xf>
    <xf numFmtId="170" fontId="21" fillId="41" borderId="25" xfId="0" quotePrefix="1" applyNumberFormat="1" applyFont="1" applyFill="1" applyBorder="1" applyAlignment="1">
      <alignment horizontal="center" vertical="center"/>
    </xf>
    <xf numFmtId="0" fontId="29" fillId="44" borderId="30" xfId="0" applyFont="1" applyFill="1" applyBorder="1"/>
    <xf numFmtId="170" fontId="16" fillId="44" borderId="30" xfId="0" quotePrefix="1" applyNumberFormat="1" applyFont="1" applyFill="1" applyBorder="1" applyAlignment="1">
      <alignment horizontal="center"/>
    </xf>
    <xf numFmtId="169" fontId="43" fillId="41" borderId="30" xfId="0" applyNumberFormat="1" applyFont="1" applyFill="1" applyBorder="1" applyAlignment="1">
      <alignment horizontal="center" vertical="center"/>
    </xf>
    <xf numFmtId="16" fontId="43" fillId="39" borderId="30" xfId="0" applyNumberFormat="1" applyFont="1" applyFill="1" applyBorder="1" applyAlignment="1">
      <alignment horizontal="center" vertical="center"/>
    </xf>
    <xf numFmtId="169" fontId="43" fillId="40" borderId="25" xfId="0" applyNumberFormat="1" applyFont="1" applyFill="1" applyBorder="1" applyAlignment="1">
      <alignment horizontal="center" vertical="center"/>
    </xf>
    <xf numFmtId="16" fontId="43" fillId="40" borderId="25" xfId="0" applyNumberFormat="1" applyFont="1" applyFill="1" applyBorder="1" applyAlignment="1">
      <alignment horizontal="center" vertical="center"/>
    </xf>
    <xf numFmtId="169" fontId="44" fillId="0" borderId="20" xfId="0" applyNumberFormat="1" applyFont="1" applyBorder="1" applyAlignment="1">
      <alignment horizontal="center" vertical="center"/>
    </xf>
    <xf numFmtId="16" fontId="44" fillId="0" borderId="20" xfId="0" applyNumberFormat="1" applyFont="1" applyBorder="1" applyAlignment="1">
      <alignment horizontal="center" vertical="center"/>
    </xf>
    <xf numFmtId="169" fontId="39" fillId="45" borderId="20" xfId="0" applyNumberFormat="1" applyFont="1" applyFill="1" applyBorder="1" applyAlignment="1">
      <alignment horizontal="center" vertical="center"/>
    </xf>
    <xf numFmtId="16" fontId="39" fillId="33" borderId="20" xfId="0" applyNumberFormat="1" applyFont="1" applyFill="1" applyBorder="1" applyAlignment="1">
      <alignment horizontal="center" vertical="center"/>
    </xf>
    <xf numFmtId="16" fontId="42" fillId="0" borderId="20" xfId="0" applyNumberFormat="1" applyFont="1" applyBorder="1" applyAlignment="1">
      <alignment horizontal="center" vertical="center"/>
    </xf>
    <xf numFmtId="169" fontId="42" fillId="0" borderId="20" xfId="0" applyNumberFormat="1" applyFont="1" applyBorder="1" applyAlignment="1">
      <alignment horizontal="center" vertical="center"/>
    </xf>
    <xf numFmtId="169" fontId="31" fillId="41" borderId="30" xfId="0" applyNumberFormat="1" applyFont="1" applyFill="1" applyBorder="1" applyAlignment="1">
      <alignment horizontal="center" vertical="center"/>
    </xf>
    <xf numFmtId="170" fontId="21" fillId="38" borderId="19" xfId="0" applyNumberFormat="1" applyFont="1" applyFill="1" applyBorder="1" applyAlignment="1">
      <alignment horizontal="left" vertical="center" indent="1"/>
    </xf>
    <xf numFmtId="170" fontId="21" fillId="38" borderId="19" xfId="0" applyNumberFormat="1" applyFont="1" applyFill="1" applyBorder="1" applyAlignment="1">
      <alignment horizontal="center" vertical="center"/>
    </xf>
    <xf numFmtId="169" fontId="31" fillId="37" borderId="14" xfId="0" applyNumberFormat="1" applyFont="1" applyFill="1" applyBorder="1" applyAlignment="1">
      <alignment horizontal="center" vertical="center"/>
    </xf>
    <xf numFmtId="16" fontId="31" fillId="37" borderId="19" xfId="0" applyNumberFormat="1" applyFont="1" applyFill="1" applyBorder="1" applyAlignment="1">
      <alignment horizontal="center" vertical="center"/>
    </xf>
    <xf numFmtId="16" fontId="31" fillId="37" borderId="30" xfId="0" applyNumberFormat="1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16" fontId="45" fillId="0" borderId="30" xfId="0" applyNumberFormat="1" applyFont="1" applyBorder="1" applyAlignment="1">
      <alignment horizontal="center" vertical="center"/>
    </xf>
    <xf numFmtId="169" fontId="41" fillId="0" borderId="20" xfId="0" applyNumberFormat="1" applyFont="1" applyBorder="1" applyAlignment="1">
      <alignment horizontal="center" vertical="center"/>
    </xf>
    <xf numFmtId="16" fontId="41" fillId="0" borderId="30" xfId="0" applyNumberFormat="1" applyFont="1" applyBorder="1" applyAlignment="1">
      <alignment horizontal="center"/>
    </xf>
    <xf numFmtId="0" fontId="35" fillId="0" borderId="0" xfId="0" quotePrefix="1" applyFont="1"/>
    <xf numFmtId="170" fontId="21" fillId="41" borderId="30" xfId="0" quotePrefix="1" applyNumberFormat="1" applyFont="1" applyFill="1" applyBorder="1" applyAlignment="1">
      <alignment horizontal="center" vertical="center"/>
    </xf>
    <xf numFmtId="170" fontId="31" fillId="0" borderId="19" xfId="0" quotePrefix="1" applyNumberFormat="1" applyFont="1" applyBorder="1" applyAlignment="1">
      <alignment horizontal="center" vertical="center"/>
    </xf>
    <xf numFmtId="0" fontId="25" fillId="0" borderId="0" xfId="0" applyFont="1"/>
    <xf numFmtId="0" fontId="25" fillId="0" borderId="23" xfId="0" applyFont="1" applyBorder="1"/>
    <xf numFmtId="0" fontId="23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4" fillId="34" borderId="25" xfId="0" applyFont="1" applyFill="1" applyBorder="1" applyAlignment="1">
      <alignment horizontal="center" vertical="center"/>
    </xf>
    <xf numFmtId="0" fontId="24" fillId="34" borderId="31" xfId="0" applyFont="1" applyFill="1" applyBorder="1" applyAlignment="1">
      <alignment horizontal="center" vertical="center"/>
    </xf>
    <xf numFmtId="0" fontId="24" fillId="34" borderId="26" xfId="0" applyFont="1" applyFill="1" applyBorder="1" applyAlignment="1">
      <alignment horizontal="center" vertical="center" wrapText="1"/>
    </xf>
    <xf numFmtId="0" fontId="24" fillId="34" borderId="15" xfId="0" applyFont="1" applyFill="1" applyBorder="1" applyAlignment="1">
      <alignment horizontal="center" vertical="center" wrapText="1"/>
    </xf>
    <xf numFmtId="0" fontId="24" fillId="34" borderId="27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24" fillId="33" borderId="25" xfId="0" applyFont="1" applyFill="1" applyBorder="1" applyAlignment="1">
      <alignment horizontal="center" vertical="center"/>
    </xf>
    <xf numFmtId="0" fontId="24" fillId="33" borderId="16" xfId="0" applyFont="1" applyFill="1" applyBorder="1" applyAlignment="1">
      <alignment horizontal="center" vertical="center"/>
    </xf>
    <xf numFmtId="0" fontId="24" fillId="33" borderId="34" xfId="0" applyFont="1" applyFill="1" applyBorder="1" applyAlignment="1">
      <alignment horizontal="center" vertical="center"/>
    </xf>
    <xf numFmtId="0" fontId="24" fillId="33" borderId="26" xfId="0" applyFont="1" applyFill="1" applyBorder="1" applyAlignment="1">
      <alignment horizontal="center" vertical="center" wrapText="1"/>
    </xf>
    <xf numFmtId="0" fontId="24" fillId="33" borderId="15" xfId="0" applyFont="1" applyFill="1" applyBorder="1" applyAlignment="1">
      <alignment horizontal="center" vertical="center" wrapText="1"/>
    </xf>
    <xf numFmtId="0" fontId="24" fillId="33" borderId="27" xfId="0" applyFont="1" applyFill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4" fillId="42" borderId="25" xfId="0" applyFont="1" applyFill="1" applyBorder="1" applyAlignment="1">
      <alignment horizontal="center" vertical="center"/>
    </xf>
    <xf numFmtId="0" fontId="24" fillId="42" borderId="31" xfId="0" applyFont="1" applyFill="1" applyBorder="1" applyAlignment="1">
      <alignment horizontal="center" vertical="center"/>
    </xf>
    <xf numFmtId="0" fontId="24" fillId="42" borderId="28" xfId="0" applyFont="1" applyFill="1" applyBorder="1" applyAlignment="1">
      <alignment horizontal="center" vertical="center" wrapText="1"/>
    </xf>
    <xf numFmtId="0" fontId="24" fillId="42" borderId="21" xfId="0" applyFont="1" applyFill="1" applyBorder="1" applyAlignment="1">
      <alignment horizontal="center" vertical="center" wrapText="1"/>
    </xf>
    <xf numFmtId="0" fontId="24" fillId="42" borderId="29" xfId="0" applyFont="1" applyFill="1" applyBorder="1" applyAlignment="1">
      <alignment horizontal="center" vertical="center" wrapText="1"/>
    </xf>
    <xf numFmtId="164" fontId="28" fillId="0" borderId="0" xfId="0" applyNumberFormat="1" applyFont="1" applyAlignment="1">
      <alignment horizontal="center" wrapText="1"/>
    </xf>
    <xf numFmtId="164" fontId="21" fillId="0" borderId="11" xfId="0" applyNumberFormat="1" applyFont="1" applyBorder="1" applyAlignment="1">
      <alignment horizontal="center"/>
    </xf>
    <xf numFmtId="0" fontId="24" fillId="36" borderId="25" xfId="0" applyFont="1" applyFill="1" applyBorder="1" applyAlignment="1">
      <alignment horizontal="center" vertical="center"/>
    </xf>
    <xf numFmtId="0" fontId="24" fillId="36" borderId="16" xfId="0" applyFont="1" applyFill="1" applyBorder="1" applyAlignment="1">
      <alignment horizontal="center" vertical="center"/>
    </xf>
    <xf numFmtId="0" fontId="24" fillId="36" borderId="26" xfId="0" applyFont="1" applyFill="1" applyBorder="1" applyAlignment="1">
      <alignment horizontal="center" vertical="center" wrapText="1"/>
    </xf>
    <xf numFmtId="0" fontId="24" fillId="36" borderId="15" xfId="0" applyFont="1" applyFill="1" applyBorder="1" applyAlignment="1">
      <alignment horizontal="center" vertical="center" wrapText="1"/>
    </xf>
    <xf numFmtId="0" fontId="24" fillId="36" borderId="27" xfId="0" applyFont="1" applyFill="1" applyBorder="1" applyAlignment="1">
      <alignment horizontal="center" vertical="center" wrapText="1"/>
    </xf>
    <xf numFmtId="0" fontId="24" fillId="36" borderId="17" xfId="0" applyFont="1" applyFill="1" applyBorder="1" applyAlignment="1">
      <alignment horizontal="center" vertical="center" wrapText="1"/>
    </xf>
    <xf numFmtId="0" fontId="24" fillId="33" borderId="31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99"/>
      <color rgb="FF00CCFF"/>
      <color rgb="FFF2DCDB"/>
      <color rgb="FFFFCCFF"/>
      <color rgb="FFFF99CC"/>
      <color rgb="FF7AF8BF"/>
      <color rgb="FF66FF66"/>
      <color rgb="FFEDF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5Aug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5Aug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4NOV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4NOV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4OCT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4OCT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4SEP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4SEP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4AUG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4AUG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4JUL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4JUL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4JUN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4JUN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4MAY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4MAY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4AP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4APR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4MA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4MAR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4FEB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4Feb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5JUL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5JUL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4JAN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4JAN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3DEC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3DEC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5JUN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5JUN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5MAY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5MAY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5AP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5APR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5MA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5MAR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5FEB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5FEB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5JAN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5Jan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24DEC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24DecGDZ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0BB9BDC3-D14C-40E8-B189-53FD4A9A3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EB217D96-D805-4644-8C65-9E5DCC22D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095FAE95-5064-438B-BE69-7F4CDB09F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12538B1B-D3A5-4329-9989-2EB5EDE8A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0F37BE5D-0586-4845-A8AF-6297C444F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6A940244-614C-4949-9EFD-179051AA5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A2232B7-E250-4881-87D0-374E73252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38943CD-14BB-4938-ABC8-AB118F8FE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C00D87A3-C8C9-4414-9CBF-D67DEB53F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10FA8F80-A4C4-46DF-821C-23B929432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3D31E5FA-3BB2-4A0E-B62F-C6F10BFD9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59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966B4973-6B93-4EF4-BB0D-7C2E260CA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0136039F-6719-4AAB-848F-BFDF96CA6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DB7EC1B6-1D2B-4C88-889D-946FF72EC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7CB0E13-0A40-4085-9B3A-BF4DB6D28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2FF6722-7700-4A9F-88E3-5E1AF427F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FB898AF9-3CDA-479D-87BC-E91E4630D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BAFD4FD1-117C-4302-8A8A-54D2D5AE0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2770318B-4E33-4A6D-90E6-7D86C835F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8E3F14B4-F06A-45DA-8DD6-B35CDCA3D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116F2E54-0D6F-44B2-86C6-5DECF1F74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2E6BA9EC-A996-4DD2-A4A8-BB9480651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142108A-AD63-4BD2-A033-308B177C1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BCE9598-932D-4E0F-A8DD-6A2FDFE4E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06B54165-DF24-40F2-9C73-1EA2792E8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24C65BD6-FC7B-4FFB-8B2A-1C2B190F7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60197ACE-48D6-4245-A290-E50D593E3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59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110BC739-881A-4BE8-AB3C-D4B58D4FC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24C94554-CF65-4204-80C5-EB26AA0E6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CACB5880-2106-45B1-A64A-4DEAD4E75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119B055-C152-4FCA-AFA2-790CF6E31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E6581C-B6C1-4BCF-AAA6-27A2422C1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3BD16634-D6CF-49A6-B2B7-02027FE3D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7E6BB5EE-FF8C-4350-928E-0DD48ACBD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89012721-B7EF-4D59-8246-80AC9B1C1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556752B5-0B8F-432C-AA62-E0ECDA9BD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13249AD1-9EF7-4ACD-852E-0FFD0E234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5F954A3E-2A93-4E0B-9B79-EC70F1F5C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E50B6FB-D120-452B-9FB0-6B454FBB8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2C7D1EF-8E1A-441F-8CCE-C850A4F5C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C3C67F3E-53FD-46E1-A55D-A1D3A7ACD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D57F2D8C-B2F7-4A99-A0DC-5053C8A26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E126E0EA-E42A-4BF2-A0E9-CE71CE8F9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E898A43A-DAA8-4BEC-B9B7-9821F7FFB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0D00FBBF-22B6-46E3-BE3F-4803831EA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036EEE09-9FB3-4FC4-B142-FABE46F44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82F31E9-CD78-474D-8348-E46C4050E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5F9075AD-DDE2-46A3-8402-4A8F9497F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FEA344DA-110E-4ECA-A42C-4C455D8D7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EDB5C230-2A33-4AF5-B5F3-00B5FDC8F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491EC737-EE07-48A8-9288-D587038E1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8DD9DA20-C271-496F-8217-3D4578464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5F54B325-C5CA-4502-B1C9-CBDCF6E50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7C356B5C-1C53-48C9-B440-74C2F9880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53F334D-610B-4ECD-B591-48059462F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4AA8B475-FBB5-4DBF-BD7E-1CD681F5B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3FFCC563-F62C-4DB0-AAA5-E4B52217E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B32AD5E2-264B-4E25-A68E-83B9169B4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C6AC0D3A-11F2-42D9-889F-BAC3A21AB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1788215C-D242-4640-A1AD-CF822D378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650D2017-E810-4DF8-9FC9-F68902750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D03B2DFE-6F6C-44DC-AFCD-C63D383A8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AF4BACD-94F6-4348-A818-F5B0D2CC2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88773E0-97AE-443F-BD94-45E5132E8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D52579A1-720F-4A23-926F-6A8C41E32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E9E7D2D5-C781-48B5-B0ED-9E7AF4B2A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BCEC4853-65EE-408F-A1B8-737293EAA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0D98EB55-2BF4-44DB-9361-CF4572155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4C68ED8D-78F0-4C48-A0C1-CFA359A6B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141AF615-67C5-44D7-84CE-C7902C97B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F6B8142-176F-4BCF-A387-8C6C29A0C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C13E14D-DD2F-4AC2-9545-71F19B369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7CD8E17A-2B39-4F62-A61C-853286430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8EAB48EC-6040-4149-9360-BF3367931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A19EAC13-7267-4193-B6CC-16B2C76A1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B99F5325-266C-44D5-8FF7-6544ADAF6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91F9986D-EA0C-491D-AD2B-EDF2C8CCA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A497D288-B312-4C70-AA8B-876CFC4C2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5BAEC81-9D22-4EA2-BBB1-254A48C74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E32B0D4-14B7-4F07-B0EE-66BD3903F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2EBB0CC7-CB29-4FF5-BDB7-3755FC04B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E63B00EE-C03B-4875-827C-CAE7B5CB6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BB04A6F1-C823-4606-9594-50D6135D8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1A9E0945-EFDE-46A7-802B-04D4F144E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67590659-5056-453B-A1C2-2DCD4BD19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97D9B170-312D-42E5-91D5-4D30BD91C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388E023-4AC4-4522-9FCA-00E4FB27B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97AEBE1-4E0C-4D5B-B80C-5EA8C4F9F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BAED7FEF-262C-495F-A833-C1DFC3D20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9E04905B-8BE8-428A-B80B-EF1532C45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017859EA-2AA9-4959-BD0A-0110FFDAE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0C671A60-FCEF-48F9-85AB-C118FC8EB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3892B5C7-3755-4175-9697-4E156663C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D95A6433-01F8-4F2B-B6C2-FA1196792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2D32AAE-9740-4759-A73C-DC8C37CA7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465BF418-31C5-4A08-9A25-BCADF47C7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CFBC5251-0FD6-40D4-9EF2-903680D2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53AF226D-6247-4B87-B73E-E8BED3C78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1E141170-A4ED-4435-ABF0-80867BC42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62C1B951-1DB5-4916-A031-AC5320677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FD77DB81-088D-420D-91B9-7A02CAE21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D63EC5F4-7428-496F-AD5E-5637C1A05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4467219-281C-498C-BD3D-D7394AF24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BC1905E-80F9-4B22-BA22-925AD643C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46B204EB-0F21-4C92-928C-8FDA8135D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EC2993BB-B2AC-436C-B995-44CBD64F6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766DD4E1-49FD-41B4-87A8-0AA6D95DD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29C2B8B9-C2DC-4723-82B4-4A6DCC286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6A47440B-E6FB-42F1-BA74-34A7F6F33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A1923E03-A5F1-48F2-8436-3C8EF74CE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C5AC2449-B0E5-4FAF-BF76-A35D33105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C12B9936-151F-43CC-AD3A-14A640D13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5FF5F03F-AEC8-4875-8E74-A71CD9550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27685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B3FB5945-642C-4E49-86B6-F78CA387E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5875020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B5FA2D03-1C4A-44A0-B81E-9E519D1B0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9408795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907BA556-D8DD-4F31-8CEB-E0B1A945D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1199007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27F08FF0-54C5-47A3-A843-7260A8E05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9105" y="176974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C18C739A-EF02-43F3-B43A-67941D6F3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4439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9879E84C-BAA9-49D3-902E-219072D49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6035" y="51749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4EB81C8D-31FA-406E-93FC-362DAC6CD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7680" y="489585"/>
          <a:ext cx="1210204" cy="9657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923BE420-D97F-4894-9EAA-2264E26F8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46808137-F3C1-4FE1-ABFE-2B83DB37E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8883D141-8ABD-4AEE-ACC6-8DE885122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262ACBFF-2364-4E0A-9CE7-F68F419CF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2F98E9A2-0C7A-4B05-8058-687D84F4A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9820238B-E097-4F90-8DBE-708CBCE84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7134D6A9-8136-4245-B520-4A26F8839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83AE43B-6FAA-4376-AB3F-8A290838A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08DC7BBF-9ACF-4683-B94F-48A8EABA0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9E3607F5-190B-4BA7-A91D-7848CFF92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16FA5496-9392-4A38-8B8C-940E239ED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BA9C0F13-52F0-42B3-B69B-BCFED79E3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D299DF54-1E64-4986-8312-7C817DDBB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F95178E6-3F65-46B6-A902-082166C0A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984FA25F-5377-42F2-9482-DC632C2CF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66C3DE8-DE57-469E-BC58-E897303EC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D0FEA5F4-D250-4F09-94CE-8BDC620E4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62707212-73AF-4760-8252-F74A240CB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1B4B28ED-B7B1-4B04-B3AC-39DEC18E9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175AFF3D-F71B-4BFA-966A-7B4D0BA2E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82E96F9A-B80E-4B73-B8FC-410D9B605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962D3F8D-527C-44BE-B783-161B2A9DA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4F0F8691-0C4A-458D-B183-36A15539E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F2DF1D9-21AB-477C-9DE9-D6967E1B4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CE603041-6113-42C0-8455-980801051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F49E3273-FDAD-4261-85DC-B70D3C16C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E12FBE75-8F7C-4503-8AF4-F7B86B1E5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3CBE92B0-B740-4F0B-8F3B-2D7189345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F02C34D3-E7CB-4BD7-B51A-ED012F7DC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95E3CB0D-08FA-47D9-B5C3-EEB3C7192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8A2C01E-979C-42D0-9586-0711C423A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421DE3E5-CD21-49DB-80FC-64356F19A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B8C47168-F272-4417-AE61-F9E95D32C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6A55F4B1-2FF5-4E8C-BE3D-B29175113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1593CC8D-24D2-43C2-9931-40388C51B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8747D79A-D72F-4B29-B60A-AEBDAC8F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4F1974A2-4EBE-4AC9-9746-2E857AE11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06EC13F2-6F5C-4043-94EF-D0384D936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4DDC571-1703-4FAD-9236-9AE9A799E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C6603AE-217E-4336-8DE0-B91EEA151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>
          <a:extLst>
            <a:ext uri="{FF2B5EF4-FFF2-40B4-BE49-F238E27FC236}">
              <a16:creationId xmlns:a16="http://schemas.microsoft.com/office/drawing/2014/main" id="{6B96656A-1673-4EBE-94DE-06B8BDBB6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  <a:extLst>
            <a:ext uri="{FF2B5EF4-FFF2-40B4-BE49-F238E27FC236}">
              <a16:creationId xmlns:a16="http://schemas.microsoft.com/office/drawing/2014/main" id="{5DC493FC-5743-4522-979E-B2C77939D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7DD32DE6-2294-4E64-9482-66F359D3A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  <a:extLst>
            <a:ext uri="{FF2B5EF4-FFF2-40B4-BE49-F238E27FC236}">
              <a16:creationId xmlns:a16="http://schemas.microsoft.com/office/drawing/2014/main" id="{82469D71-075F-49EC-8AED-52BC3E6B0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2068175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>
          <a:extLst>
            <a:ext uri="{FF2B5EF4-FFF2-40B4-BE49-F238E27FC236}">
              <a16:creationId xmlns:a16="http://schemas.microsoft.com/office/drawing/2014/main" id="{3AA934F9-317D-4DB5-92C8-80C3337CD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>
          <a:extLst>
            <a:ext uri="{FF2B5EF4-FFF2-40B4-BE49-F238E27FC236}">
              <a16:creationId xmlns:a16="http://schemas.microsoft.com/office/drawing/2014/main" id="{076E0E75-5150-4E58-BDA0-1348DD8B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676275</xdr:colOff>
      <xdr:row>1</xdr:row>
      <xdr:rowOff>189839</xdr:rowOff>
    </xdr:from>
    <xdr:ext cx="1210204" cy="965700"/>
    <xdr:pic>
      <xdr:nvPicPr>
        <xdr:cNvPr id="8" name="Picture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07C3712-DA8E-4EAB-83C7-6195B4046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523214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1</xdr:row>
      <xdr:rowOff>161925</xdr:rowOff>
    </xdr:from>
    <xdr:ext cx="1210204" cy="965700"/>
    <xdr:pic>
      <xdr:nvPicPr>
        <xdr:cNvPr id="9" name="Picture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1B90013-15CF-4CBB-A2A1-9903B4B4C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495300"/>
          <a:ext cx="1210204" cy="965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D48E9-1381-4A4C-ABE9-9BB0E6914156}">
  <sheetPr>
    <tabColor rgb="FFFFFF00"/>
  </sheetPr>
  <dimension ref="A1:K71"/>
  <sheetViews>
    <sheetView zoomScale="120" zoomScaleNormal="120" workbookViewId="0">
      <selection activeCell="D35" sqref="D35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86">
        <v>45870</v>
      </c>
      <c r="B1" s="186"/>
      <c r="C1" s="186"/>
      <c r="D1" s="186"/>
      <c r="E1" s="186"/>
      <c r="F1" s="186"/>
    </row>
    <row r="2" spans="1:11" ht="15" customHeight="1" x14ac:dyDescent="0.25">
      <c r="C2" s="33" t="s">
        <v>19</v>
      </c>
      <c r="D2" s="34">
        <f ca="1">NOW()</f>
        <v>45846.490394097222</v>
      </c>
      <c r="E2" s="22"/>
      <c r="F2" s="22"/>
    </row>
    <row r="3" spans="1:11" ht="90" customHeight="1" x14ac:dyDescent="0.25">
      <c r="A3" s="32"/>
      <c r="B3" s="32"/>
      <c r="C3" s="32"/>
      <c r="D3" s="16" t="s">
        <v>24</v>
      </c>
      <c r="F3" s="16" t="s">
        <v>25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7" t="s">
        <v>20</v>
      </c>
      <c r="B10" s="114">
        <v>698</v>
      </c>
      <c r="C10" s="45">
        <f t="shared" ref="C10:C19" si="0">D10</f>
        <v>45866</v>
      </c>
      <c r="D10" s="39">
        <v>45866</v>
      </c>
      <c r="E10" s="55">
        <f>F10</f>
        <v>45868</v>
      </c>
      <c r="F10" s="38">
        <f>D10+2</f>
        <v>45868</v>
      </c>
      <c r="I10" s="27"/>
      <c r="J10" s="28"/>
      <c r="K10" s="29"/>
    </row>
    <row r="11" spans="1:11" ht="15" customHeight="1" x14ac:dyDescent="0.25">
      <c r="A11" s="47" t="s">
        <v>28</v>
      </c>
      <c r="B11" s="82">
        <v>74</v>
      </c>
      <c r="C11" s="57">
        <f t="shared" si="0"/>
        <v>45869</v>
      </c>
      <c r="D11" s="48">
        <f>D10+3</f>
        <v>45869</v>
      </c>
      <c r="E11" s="54">
        <f t="shared" ref="E11:E19" si="1">F11</f>
        <v>45871</v>
      </c>
      <c r="F11" s="49">
        <f t="shared" ref="F11:F19" si="2">D11+2</f>
        <v>45871</v>
      </c>
      <c r="I11" s="27"/>
      <c r="J11" s="28"/>
      <c r="K11" s="29"/>
    </row>
    <row r="12" spans="1:11" ht="15" customHeight="1" x14ac:dyDescent="0.25">
      <c r="A12" s="37" t="s">
        <v>20</v>
      </c>
      <c r="B12" s="113">
        <f>B10+1</f>
        <v>699</v>
      </c>
      <c r="C12" s="95">
        <f t="shared" si="0"/>
        <v>45873</v>
      </c>
      <c r="D12" s="38">
        <f t="shared" ref="D12:D19" si="3">D10+7</f>
        <v>45873</v>
      </c>
      <c r="E12" s="55">
        <f t="shared" si="1"/>
        <v>45875</v>
      </c>
      <c r="F12" s="38">
        <f t="shared" si="2"/>
        <v>45875</v>
      </c>
      <c r="I12" s="30"/>
      <c r="J12" s="28"/>
      <c r="K12" s="29"/>
    </row>
    <row r="13" spans="1:11" ht="15" customHeight="1" x14ac:dyDescent="0.25">
      <c r="A13" s="47" t="s">
        <v>28</v>
      </c>
      <c r="B13" s="82">
        <f t="shared" ref="B13:B19" si="4">B11+1</f>
        <v>75</v>
      </c>
      <c r="C13" s="46">
        <f t="shared" si="0"/>
        <v>45876</v>
      </c>
      <c r="D13" s="49">
        <f t="shared" si="3"/>
        <v>45876</v>
      </c>
      <c r="E13" s="52">
        <f t="shared" si="1"/>
        <v>45878</v>
      </c>
      <c r="F13" s="49">
        <f t="shared" si="2"/>
        <v>45878</v>
      </c>
      <c r="I13" s="30"/>
      <c r="J13" s="28"/>
      <c r="K13" s="29"/>
    </row>
    <row r="14" spans="1:11" ht="12.75" customHeight="1" x14ac:dyDescent="0.25">
      <c r="A14" s="37" t="s">
        <v>20</v>
      </c>
      <c r="B14" s="113">
        <f t="shared" si="4"/>
        <v>700</v>
      </c>
      <c r="C14" s="95">
        <f t="shared" si="0"/>
        <v>45880</v>
      </c>
      <c r="D14" s="38">
        <f t="shared" si="3"/>
        <v>45880</v>
      </c>
      <c r="E14" s="55">
        <f t="shared" si="1"/>
        <v>45882</v>
      </c>
      <c r="F14" s="38">
        <f t="shared" si="2"/>
        <v>45882</v>
      </c>
      <c r="I14" s="30"/>
      <c r="J14" s="28"/>
      <c r="K14" s="29"/>
    </row>
    <row r="15" spans="1:11" ht="15" customHeight="1" x14ac:dyDescent="0.25">
      <c r="A15" s="47" t="s">
        <v>28</v>
      </c>
      <c r="B15" s="82">
        <f t="shared" si="4"/>
        <v>76</v>
      </c>
      <c r="C15" s="46">
        <f t="shared" si="0"/>
        <v>45883</v>
      </c>
      <c r="D15" s="49">
        <f t="shared" si="3"/>
        <v>45883</v>
      </c>
      <c r="E15" s="52">
        <f t="shared" si="1"/>
        <v>45885</v>
      </c>
      <c r="F15" s="49">
        <f t="shared" si="2"/>
        <v>45885</v>
      </c>
      <c r="I15" s="30"/>
      <c r="J15" s="28"/>
      <c r="K15" s="29"/>
    </row>
    <row r="16" spans="1:11" ht="15" customHeight="1" x14ac:dyDescent="0.25">
      <c r="A16" s="37" t="s">
        <v>20</v>
      </c>
      <c r="B16" s="113">
        <f t="shared" si="4"/>
        <v>701</v>
      </c>
      <c r="C16" s="45">
        <f t="shared" si="0"/>
        <v>45887</v>
      </c>
      <c r="D16" s="38">
        <f t="shared" si="3"/>
        <v>45887</v>
      </c>
      <c r="E16" s="55">
        <f t="shared" si="1"/>
        <v>45890</v>
      </c>
      <c r="F16" s="38">
        <f>D16+3</f>
        <v>45890</v>
      </c>
      <c r="I16" s="30"/>
      <c r="J16" s="28"/>
      <c r="K16" s="29"/>
    </row>
    <row r="17" spans="1:11" ht="15" customHeight="1" x14ac:dyDescent="0.25">
      <c r="A17" s="47" t="s">
        <v>28</v>
      </c>
      <c r="B17" s="82">
        <f t="shared" si="4"/>
        <v>77</v>
      </c>
      <c r="C17" s="46">
        <f t="shared" si="0"/>
        <v>45890</v>
      </c>
      <c r="D17" s="49">
        <f t="shared" si="3"/>
        <v>45890</v>
      </c>
      <c r="E17" s="54">
        <f t="shared" si="1"/>
        <v>45892</v>
      </c>
      <c r="F17" s="49">
        <f>D17+2</f>
        <v>45892</v>
      </c>
      <c r="I17" s="30"/>
      <c r="J17" s="28"/>
      <c r="K17" s="29"/>
    </row>
    <row r="18" spans="1:11" ht="15" customHeight="1" x14ac:dyDescent="0.25">
      <c r="A18" s="37" t="s">
        <v>20</v>
      </c>
      <c r="B18" s="113">
        <f t="shared" si="4"/>
        <v>702</v>
      </c>
      <c r="C18" s="45">
        <f t="shared" si="0"/>
        <v>45894</v>
      </c>
      <c r="D18" s="38">
        <f>D16+7</f>
        <v>45894</v>
      </c>
      <c r="E18" s="55">
        <f t="shared" si="1"/>
        <v>45897</v>
      </c>
      <c r="F18" s="38">
        <f>D18+3</f>
        <v>45897</v>
      </c>
      <c r="I18" s="30"/>
      <c r="J18" s="28"/>
      <c r="K18" s="29"/>
    </row>
    <row r="19" spans="1:11" ht="15" customHeight="1" x14ac:dyDescent="0.25">
      <c r="A19" s="47" t="s">
        <v>28</v>
      </c>
      <c r="B19" s="82">
        <f t="shared" si="4"/>
        <v>78</v>
      </c>
      <c r="C19" s="46">
        <f t="shared" si="0"/>
        <v>45897</v>
      </c>
      <c r="D19" s="49">
        <f t="shared" si="3"/>
        <v>45897</v>
      </c>
      <c r="E19" s="52">
        <f t="shared" si="1"/>
        <v>45899</v>
      </c>
      <c r="F19" s="49">
        <f t="shared" si="2"/>
        <v>45899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1"/>
      <c r="B26" s="15"/>
      <c r="C26" s="16"/>
      <c r="D26" s="17"/>
      <c r="E26" s="16"/>
      <c r="F26" s="17"/>
    </row>
    <row r="27" spans="1:11" ht="7.5" customHeight="1" x14ac:dyDescent="0.25">
      <c r="A27" s="8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0"/>
    </row>
    <row r="29" spans="1:11" ht="18.75" customHeight="1" x14ac:dyDescent="0.25">
      <c r="A29" s="162" t="s">
        <v>0</v>
      </c>
      <c r="B29" s="163"/>
      <c r="C29" s="179" t="s">
        <v>8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4</v>
      </c>
      <c r="D30" s="184"/>
      <c r="E30" s="185" t="s">
        <v>9</v>
      </c>
      <c r="F30" s="184"/>
    </row>
    <row r="31" spans="1:11" ht="15" customHeight="1" x14ac:dyDescent="0.25">
      <c r="A31" s="182"/>
      <c r="B31" s="182"/>
      <c r="C31" s="74" t="s">
        <v>6</v>
      </c>
      <c r="D31" s="80" t="s">
        <v>7</v>
      </c>
      <c r="E31" s="75" t="s">
        <v>6</v>
      </c>
      <c r="F31" s="75" t="s">
        <v>7</v>
      </c>
    </row>
    <row r="32" spans="1:11" ht="15" customHeight="1" x14ac:dyDescent="0.25">
      <c r="A32" s="87" t="s">
        <v>42</v>
      </c>
      <c r="B32" s="118">
        <v>27</v>
      </c>
      <c r="C32" s="76">
        <f t="shared" ref="C32:C41" si="5">D32</f>
        <v>45867</v>
      </c>
      <c r="D32" s="79">
        <f>D10+1</f>
        <v>45867</v>
      </c>
      <c r="E32" s="56">
        <f t="shared" ref="E32:E41" si="6">F32</f>
        <v>45871</v>
      </c>
      <c r="F32" s="78">
        <f>D32+4</f>
        <v>45871</v>
      </c>
    </row>
    <row r="33" spans="1:6" ht="15" customHeight="1" x14ac:dyDescent="0.25">
      <c r="A33" s="88" t="s">
        <v>22</v>
      </c>
      <c r="B33" s="94">
        <v>313</v>
      </c>
      <c r="C33" s="68">
        <f t="shared" si="5"/>
        <v>45870</v>
      </c>
      <c r="D33" s="69">
        <f>D32+3</f>
        <v>45870</v>
      </c>
      <c r="E33" s="70">
        <f t="shared" si="6"/>
        <v>45874</v>
      </c>
      <c r="F33" s="69">
        <f>D33+4</f>
        <v>45874</v>
      </c>
    </row>
    <row r="34" spans="1:6" ht="15" customHeight="1" x14ac:dyDescent="0.25">
      <c r="A34" s="87" t="s">
        <v>42</v>
      </c>
      <c r="B34" s="90">
        <f>B32+1</f>
        <v>28</v>
      </c>
      <c r="C34" s="76">
        <f t="shared" si="5"/>
        <v>45874</v>
      </c>
      <c r="D34" s="77">
        <f t="shared" ref="D34:D40" si="7">D32+7</f>
        <v>45874</v>
      </c>
      <c r="E34" s="56">
        <f t="shared" si="6"/>
        <v>45878</v>
      </c>
      <c r="F34" s="78">
        <f>D34+4</f>
        <v>45878</v>
      </c>
    </row>
    <row r="35" spans="1:6" ht="15" customHeight="1" x14ac:dyDescent="0.25">
      <c r="A35" s="88" t="s">
        <v>26</v>
      </c>
      <c r="B35" s="94">
        <v>729</v>
      </c>
      <c r="C35" s="68">
        <f t="shared" si="5"/>
        <v>45877</v>
      </c>
      <c r="D35" s="69">
        <f>D33+7</f>
        <v>45877</v>
      </c>
      <c r="E35" s="70">
        <f t="shared" si="6"/>
        <v>45880</v>
      </c>
      <c r="F35" s="69">
        <f>D35+3</f>
        <v>45880</v>
      </c>
    </row>
    <row r="36" spans="1:6" ht="15" customHeight="1" x14ac:dyDescent="0.25">
      <c r="A36" s="87" t="s">
        <v>42</v>
      </c>
      <c r="B36" s="90">
        <f>B34+1</f>
        <v>29</v>
      </c>
      <c r="C36" s="76">
        <f t="shared" si="5"/>
        <v>45881</v>
      </c>
      <c r="D36" s="77">
        <f t="shared" si="7"/>
        <v>45881</v>
      </c>
      <c r="E36" s="56">
        <f t="shared" si="6"/>
        <v>45885</v>
      </c>
      <c r="F36" s="78">
        <f>D36+4</f>
        <v>45885</v>
      </c>
    </row>
    <row r="37" spans="1:6" ht="15" customHeight="1" x14ac:dyDescent="0.25">
      <c r="A37" s="88" t="s">
        <v>22</v>
      </c>
      <c r="B37" s="94">
        <f>B33+1</f>
        <v>314</v>
      </c>
      <c r="C37" s="68">
        <f t="shared" si="5"/>
        <v>45884</v>
      </c>
      <c r="D37" s="69">
        <f>D35+7</f>
        <v>45884</v>
      </c>
      <c r="E37" s="70">
        <f t="shared" si="6"/>
        <v>45888</v>
      </c>
      <c r="F37" s="69">
        <f>D37+4</f>
        <v>45888</v>
      </c>
    </row>
    <row r="38" spans="1:6" ht="15" customHeight="1" x14ac:dyDescent="0.25">
      <c r="A38" s="87" t="s">
        <v>42</v>
      </c>
      <c r="B38" s="90">
        <f>B36+1</f>
        <v>30</v>
      </c>
      <c r="C38" s="72">
        <f t="shared" si="5"/>
        <v>45888</v>
      </c>
      <c r="D38" s="77">
        <f t="shared" si="7"/>
        <v>45888</v>
      </c>
      <c r="E38" s="56">
        <f t="shared" si="6"/>
        <v>45892</v>
      </c>
      <c r="F38" s="78">
        <f>D38+4</f>
        <v>45892</v>
      </c>
    </row>
    <row r="39" spans="1:6" ht="15" customHeight="1" x14ac:dyDescent="0.25">
      <c r="A39" s="88" t="s">
        <v>26</v>
      </c>
      <c r="B39" s="94">
        <f>B35+1</f>
        <v>730</v>
      </c>
      <c r="C39" s="68">
        <f t="shared" si="5"/>
        <v>45891</v>
      </c>
      <c r="D39" s="69">
        <f>D37+7</f>
        <v>45891</v>
      </c>
      <c r="E39" s="70">
        <f t="shared" si="6"/>
        <v>45894</v>
      </c>
      <c r="F39" s="69">
        <f>D39+3</f>
        <v>45894</v>
      </c>
    </row>
    <row r="40" spans="1:6" ht="15" customHeight="1" x14ac:dyDescent="0.25">
      <c r="A40" s="87" t="s">
        <v>42</v>
      </c>
      <c r="B40" s="90">
        <f>B38+1</f>
        <v>31</v>
      </c>
      <c r="C40" s="72">
        <f t="shared" si="5"/>
        <v>45895</v>
      </c>
      <c r="D40" s="77">
        <f t="shared" si="7"/>
        <v>45895</v>
      </c>
      <c r="E40" s="56">
        <f t="shared" si="6"/>
        <v>45899</v>
      </c>
      <c r="F40" s="78">
        <f>D40+4</f>
        <v>45899</v>
      </c>
    </row>
    <row r="41" spans="1:6" ht="15" customHeight="1" x14ac:dyDescent="0.25">
      <c r="A41" s="88" t="s">
        <v>22</v>
      </c>
      <c r="B41" s="94">
        <f>B37+1</f>
        <v>315</v>
      </c>
      <c r="C41" s="68">
        <f t="shared" si="5"/>
        <v>45898</v>
      </c>
      <c r="D41" s="69">
        <f>D39+7</f>
        <v>45898</v>
      </c>
      <c r="E41" s="70">
        <f t="shared" si="6"/>
        <v>45902</v>
      </c>
      <c r="F41" s="69">
        <f>D41+4</f>
        <v>45902</v>
      </c>
    </row>
    <row r="42" spans="1:6" ht="15" customHeight="1" x14ac:dyDescent="0.25">
      <c r="A42" s="159" t="s">
        <v>15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14</v>
      </c>
      <c r="B43" s="158"/>
      <c r="C43" s="158"/>
      <c r="D43" s="158"/>
      <c r="E43" s="158"/>
      <c r="F43" s="2"/>
    </row>
    <row r="44" spans="1:6" x14ac:dyDescent="0.25">
      <c r="A44" s="155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10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11</v>
      </c>
      <c r="F48" s="178"/>
    </row>
    <row r="49" spans="1:6" ht="15" customHeight="1" thickBot="1" x14ac:dyDescent="0.3">
      <c r="A49" s="173"/>
      <c r="B49" s="17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83" t="str">
        <f>A33</f>
        <v>Vanquish</v>
      </c>
      <c r="B50" s="157">
        <f>B33</f>
        <v>313</v>
      </c>
      <c r="C50" s="50">
        <f t="shared" ref="C50:C54" si="8">D50</f>
        <v>45870</v>
      </c>
      <c r="D50" s="35">
        <f>D33</f>
        <v>45870</v>
      </c>
      <c r="E50" s="53">
        <f t="shared" ref="E50:E55" si="9">F50</f>
        <v>45875</v>
      </c>
      <c r="F50" s="36">
        <f>D50+5</f>
        <v>45875</v>
      </c>
    </row>
    <row r="51" spans="1:6" ht="15" customHeight="1" x14ac:dyDescent="0.25">
      <c r="A51" s="84" t="str">
        <f>A35</f>
        <v>Caribe Mariner</v>
      </c>
      <c r="B51" s="92">
        <f>B35</f>
        <v>729</v>
      </c>
      <c r="C51" s="51">
        <f t="shared" si="8"/>
        <v>45877</v>
      </c>
      <c r="D51" s="42">
        <f>D35</f>
        <v>45877</v>
      </c>
      <c r="E51" s="51">
        <f t="shared" si="9"/>
        <v>45881</v>
      </c>
      <c r="F51" s="42">
        <f>D51+4</f>
        <v>45881</v>
      </c>
    </row>
    <row r="52" spans="1:6" ht="15" customHeight="1" x14ac:dyDescent="0.25">
      <c r="A52" s="85" t="str">
        <f>A37</f>
        <v>Vanquish</v>
      </c>
      <c r="B52" s="151">
        <f>B37</f>
        <v>314</v>
      </c>
      <c r="C52" s="50">
        <f t="shared" si="8"/>
        <v>45884</v>
      </c>
      <c r="D52" s="43">
        <f>D37</f>
        <v>45884</v>
      </c>
      <c r="E52" s="53">
        <f t="shared" si="9"/>
        <v>45888</v>
      </c>
      <c r="F52" s="36">
        <f t="shared" ref="F52:F53" si="10">D52+4</f>
        <v>45888</v>
      </c>
    </row>
    <row r="53" spans="1:6" ht="15" customHeight="1" x14ac:dyDescent="0.25">
      <c r="A53" s="84" t="str">
        <f>A39</f>
        <v>Caribe Mariner</v>
      </c>
      <c r="B53" s="92">
        <f>B39</f>
        <v>730</v>
      </c>
      <c r="C53" s="51">
        <f t="shared" si="8"/>
        <v>45891</v>
      </c>
      <c r="D53" s="42">
        <f>D39</f>
        <v>45891</v>
      </c>
      <c r="E53" s="51">
        <f t="shared" si="9"/>
        <v>45895</v>
      </c>
      <c r="F53" s="42">
        <f t="shared" si="10"/>
        <v>45895</v>
      </c>
    </row>
    <row r="54" spans="1:6" ht="12.75" customHeight="1" x14ac:dyDescent="0.25">
      <c r="A54" s="86" t="str">
        <f>A41</f>
        <v>Vanquish</v>
      </c>
      <c r="B54" s="93">
        <f>B41</f>
        <v>315</v>
      </c>
      <c r="C54" s="50">
        <f t="shared" si="8"/>
        <v>45898</v>
      </c>
      <c r="D54" s="67">
        <f>D41</f>
        <v>45898</v>
      </c>
      <c r="E54" s="53">
        <f t="shared" si="9"/>
        <v>45902</v>
      </c>
      <c r="F54" s="36">
        <f>D54+4</f>
        <v>45902</v>
      </c>
    </row>
    <row r="55" spans="1:6" ht="15" customHeight="1" x14ac:dyDescent="0.25">
      <c r="A55" s="84" t="s">
        <v>26</v>
      </c>
      <c r="B55" s="92">
        <f>B53+1</f>
        <v>731</v>
      </c>
      <c r="C55" s="51">
        <f>D55</f>
        <v>45905</v>
      </c>
      <c r="D55" s="42">
        <f>D54+7</f>
        <v>45905</v>
      </c>
      <c r="E55" s="51">
        <f t="shared" si="9"/>
        <v>45909</v>
      </c>
      <c r="F55" s="42">
        <f>D55+4</f>
        <v>45909</v>
      </c>
    </row>
    <row r="56" spans="1:6" ht="12.75" customHeight="1" x14ac:dyDescent="0.25">
      <c r="A56" s="159" t="s">
        <v>16</v>
      </c>
      <c r="B56" s="159"/>
      <c r="C56" s="159"/>
      <c r="D56" s="159"/>
      <c r="E56" s="159"/>
      <c r="F56" s="2"/>
    </row>
    <row r="57" spans="1:6" ht="12.75" customHeight="1" x14ac:dyDescent="0.25">
      <c r="A57" s="158" t="s">
        <v>14</v>
      </c>
      <c r="B57" s="158"/>
      <c r="C57" s="158"/>
      <c r="D57" s="158"/>
      <c r="E57" s="158"/>
      <c r="F57" s="2"/>
    </row>
    <row r="58" spans="1:6" ht="17.25" customHeight="1" x14ac:dyDescent="0.25">
      <c r="A58" s="117" t="s">
        <v>32</v>
      </c>
      <c r="B58" s="81"/>
      <c r="C58" s="81"/>
      <c r="D58" s="81"/>
      <c r="E58" s="81"/>
      <c r="F58" s="2"/>
    </row>
    <row r="59" spans="1:6" ht="26.25" customHeight="1" x14ac:dyDescent="0.25">
      <c r="A59" s="7"/>
      <c r="B59" s="8"/>
      <c r="C59" s="9"/>
      <c r="D59" s="10"/>
      <c r="E59" s="9"/>
      <c r="F59" s="160"/>
    </row>
    <row r="60" spans="1:6" ht="18.75" customHeight="1" x14ac:dyDescent="0.25">
      <c r="A60" s="162" t="s">
        <v>0</v>
      </c>
      <c r="B60" s="163"/>
      <c r="C60" s="164" t="s">
        <v>12</v>
      </c>
      <c r="D60" s="165"/>
      <c r="E60" s="11"/>
      <c r="F60" s="161"/>
    </row>
    <row r="61" spans="1:6" ht="15" customHeight="1" x14ac:dyDescent="0.25">
      <c r="A61" s="166" t="s">
        <v>2</v>
      </c>
      <c r="B61" s="166" t="s">
        <v>3</v>
      </c>
      <c r="C61" s="168" t="s">
        <v>4</v>
      </c>
      <c r="D61" s="169"/>
      <c r="E61" s="170" t="s">
        <v>13</v>
      </c>
      <c r="F61" s="171"/>
    </row>
    <row r="62" spans="1:6" ht="15" customHeight="1" x14ac:dyDescent="0.25">
      <c r="A62" s="167"/>
      <c r="B62" s="167"/>
      <c r="C62" s="58" t="s">
        <v>6</v>
      </c>
      <c r="D62" s="58" t="s">
        <v>7</v>
      </c>
      <c r="E62" s="58" t="s">
        <v>6</v>
      </c>
      <c r="F62" s="58" t="s">
        <v>7</v>
      </c>
    </row>
    <row r="63" spans="1:6" ht="15" customHeight="1" x14ac:dyDescent="0.25">
      <c r="A63" s="97" t="str">
        <f>A32</f>
        <v>BF Cartagena</v>
      </c>
      <c r="B63" s="107">
        <f>B32</f>
        <v>27</v>
      </c>
      <c r="C63" s="99">
        <f>D63</f>
        <v>45867</v>
      </c>
      <c r="D63" s="100">
        <f>D32</f>
        <v>45867</v>
      </c>
      <c r="E63" s="99">
        <f>F63</f>
        <v>45870</v>
      </c>
      <c r="F63" s="100">
        <f>D63+3</f>
        <v>45870</v>
      </c>
    </row>
    <row r="64" spans="1:6" ht="15" customHeight="1" x14ac:dyDescent="0.25">
      <c r="A64" s="59" t="str">
        <f>A34</f>
        <v>BF Cartagena</v>
      </c>
      <c r="B64" s="156">
        <f>B34</f>
        <v>28</v>
      </c>
      <c r="C64" s="61">
        <f t="shared" ref="C64:C68" si="11">D64</f>
        <v>45874</v>
      </c>
      <c r="D64" s="62">
        <f>D34</f>
        <v>45874</v>
      </c>
      <c r="E64" s="145">
        <f t="shared" ref="E64:E68" si="12">F64</f>
        <v>45877</v>
      </c>
      <c r="F64" s="63">
        <f>D64+3</f>
        <v>45877</v>
      </c>
    </row>
    <row r="65" spans="1:7" ht="15" customHeight="1" x14ac:dyDescent="0.25">
      <c r="A65" s="101" t="str">
        <f>A36</f>
        <v>BF Cartagena</v>
      </c>
      <c r="B65" s="147">
        <f>B36</f>
        <v>29</v>
      </c>
      <c r="C65" s="102">
        <f t="shared" si="11"/>
        <v>45881</v>
      </c>
      <c r="D65" s="103">
        <f>D36</f>
        <v>45881</v>
      </c>
      <c r="E65" s="102">
        <f t="shared" si="12"/>
        <v>45884</v>
      </c>
      <c r="F65" s="104">
        <f t="shared" ref="F65:F68" si="13">D65+3</f>
        <v>45884</v>
      </c>
    </row>
    <row r="66" spans="1:7" ht="15" customHeight="1" x14ac:dyDescent="0.25">
      <c r="A66" s="59" t="str">
        <f>A38</f>
        <v>BF Cartagena</v>
      </c>
      <c r="B66" s="132">
        <f>B38</f>
        <v>30</v>
      </c>
      <c r="C66" s="61">
        <f t="shared" si="11"/>
        <v>45888</v>
      </c>
      <c r="D66" s="62">
        <f>D38</f>
        <v>45888</v>
      </c>
      <c r="E66" s="61">
        <f t="shared" si="12"/>
        <v>45891</v>
      </c>
      <c r="F66" s="63">
        <f t="shared" si="13"/>
        <v>45891</v>
      </c>
    </row>
    <row r="67" spans="1:7" ht="15" customHeight="1" x14ac:dyDescent="0.25">
      <c r="A67" s="108" t="str">
        <f>A40</f>
        <v>BF Cartagena</v>
      </c>
      <c r="B67" s="107">
        <f>B40</f>
        <v>31</v>
      </c>
      <c r="C67" s="65">
        <f t="shared" si="11"/>
        <v>45895</v>
      </c>
      <c r="D67" s="71">
        <f>D40</f>
        <v>45895</v>
      </c>
      <c r="E67" s="65">
        <f t="shared" si="12"/>
        <v>45898</v>
      </c>
      <c r="F67" s="66">
        <f t="shared" si="13"/>
        <v>45898</v>
      </c>
    </row>
    <row r="68" spans="1:7" ht="15" customHeight="1" x14ac:dyDescent="0.25">
      <c r="A68" s="59" t="s">
        <v>42</v>
      </c>
      <c r="B68" s="132">
        <f>B67+1</f>
        <v>32</v>
      </c>
      <c r="C68" s="61">
        <f t="shared" si="11"/>
        <v>45902</v>
      </c>
      <c r="D68" s="62">
        <f>D67+7</f>
        <v>45902</v>
      </c>
      <c r="E68" s="61">
        <f t="shared" si="12"/>
        <v>45905</v>
      </c>
      <c r="F68" s="63">
        <f t="shared" si="13"/>
        <v>45905</v>
      </c>
    </row>
    <row r="69" spans="1:7" ht="15" customHeight="1" x14ac:dyDescent="0.25">
      <c r="A69" s="24" t="s">
        <v>17</v>
      </c>
      <c r="B69" s="24"/>
      <c r="C69" s="24"/>
      <c r="D69" s="23"/>
      <c r="E69" s="23"/>
      <c r="F69" s="23"/>
      <c r="G69" s="25"/>
    </row>
    <row r="70" spans="1:7" x14ac:dyDescent="0.25">
      <c r="A70" s="158" t="s">
        <v>14</v>
      </c>
      <c r="B70" s="158"/>
      <c r="C70" s="158"/>
      <c r="D70" s="158"/>
      <c r="E70" s="158"/>
      <c r="F70" s="26"/>
    </row>
    <row r="71" spans="1:7" ht="12.75" customHeight="1" x14ac:dyDescent="0.25">
      <c r="A71" s="12"/>
      <c r="B71" s="20"/>
      <c r="C71" s="13"/>
      <c r="D71" s="21"/>
      <c r="E71" s="13"/>
      <c r="F71" s="14"/>
    </row>
  </sheetData>
  <mergeCells count="35">
    <mergeCell ref="A70:E70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2:E42"/>
    <mergeCell ref="A43:E43"/>
    <mergeCell ref="F46:F47"/>
    <mergeCell ref="A47:B47"/>
    <mergeCell ref="C47:D4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1:F1"/>
    <mergeCell ref="A5:D5"/>
    <mergeCell ref="F6:F7"/>
    <mergeCell ref="A7:B7"/>
    <mergeCell ref="C7:D7"/>
    <mergeCell ref="A8:A9"/>
    <mergeCell ref="B8:B9"/>
    <mergeCell ref="C8:D8"/>
    <mergeCell ref="E8:F8"/>
  </mergeCells>
  <pageMargins left="0.75" right="0.75" top="1" bottom="1" header="0.5" footer="0.5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386D4-E51F-4D65-97EC-27C573B16D8A}">
  <sheetPr>
    <tabColor rgb="FFFFFF00"/>
  </sheetPr>
  <dimension ref="A1:K71"/>
  <sheetViews>
    <sheetView zoomScale="120" zoomScaleNormal="120" workbookViewId="0">
      <selection activeCell="B60" sqref="B60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86">
        <v>45597</v>
      </c>
      <c r="B1" s="186"/>
      <c r="C1" s="186"/>
      <c r="D1" s="186"/>
      <c r="E1" s="186"/>
      <c r="F1" s="186"/>
    </row>
    <row r="2" spans="1:11" ht="15" customHeight="1" x14ac:dyDescent="0.25">
      <c r="C2" s="33" t="s">
        <v>19</v>
      </c>
      <c r="D2" s="34">
        <f ca="1">NOW()</f>
        <v>45846.490394097222</v>
      </c>
      <c r="E2" s="22"/>
      <c r="F2" s="22"/>
    </row>
    <row r="3" spans="1:11" ht="90" customHeight="1" x14ac:dyDescent="0.25">
      <c r="A3" s="32"/>
      <c r="B3" s="32"/>
      <c r="C3" s="32"/>
      <c r="D3" s="16" t="s">
        <v>24</v>
      </c>
      <c r="F3" s="16" t="s">
        <v>25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7" t="s">
        <v>28</v>
      </c>
      <c r="B10" s="114">
        <v>48</v>
      </c>
      <c r="C10" s="45">
        <f t="shared" ref="C10:C19" si="0">D10</f>
        <v>45593</v>
      </c>
      <c r="D10" s="39">
        <v>45593</v>
      </c>
      <c r="E10" s="55">
        <f>F10</f>
        <v>45595</v>
      </c>
      <c r="F10" s="38">
        <f>D10+2</f>
        <v>45595</v>
      </c>
      <c r="I10" s="27"/>
      <c r="J10" s="28"/>
      <c r="K10" s="29"/>
    </row>
    <row r="11" spans="1:11" ht="15" customHeight="1" x14ac:dyDescent="0.25">
      <c r="A11" s="47" t="s">
        <v>20</v>
      </c>
      <c r="B11" s="82">
        <v>663</v>
      </c>
      <c r="C11" s="57">
        <f t="shared" si="0"/>
        <v>45596</v>
      </c>
      <c r="D11" s="48">
        <f>D10+3</f>
        <v>45596</v>
      </c>
      <c r="E11" s="54">
        <f t="shared" ref="E11:E19" si="1">F11</f>
        <v>45598</v>
      </c>
      <c r="F11" s="49">
        <f t="shared" ref="F11:F19" si="2">D11+2</f>
        <v>45598</v>
      </c>
      <c r="I11" s="27"/>
      <c r="J11" s="28"/>
      <c r="K11" s="29"/>
    </row>
    <row r="12" spans="1:11" ht="15" customHeight="1" x14ac:dyDescent="0.25">
      <c r="A12" s="37" t="s">
        <v>28</v>
      </c>
      <c r="B12" s="113">
        <f t="shared" ref="B12:B19" si="3">B10+1</f>
        <v>49</v>
      </c>
      <c r="C12" s="95">
        <f t="shared" si="0"/>
        <v>45600</v>
      </c>
      <c r="D12" s="38">
        <f>D10+7</f>
        <v>45600</v>
      </c>
      <c r="E12" s="55">
        <f t="shared" si="1"/>
        <v>45602</v>
      </c>
      <c r="F12" s="38">
        <f t="shared" si="2"/>
        <v>45602</v>
      </c>
      <c r="I12" s="30"/>
      <c r="J12" s="28"/>
      <c r="K12" s="29"/>
    </row>
    <row r="13" spans="1:11" ht="15" customHeight="1" x14ac:dyDescent="0.25">
      <c r="A13" s="47" t="s">
        <v>20</v>
      </c>
      <c r="B13" s="82">
        <f t="shared" si="3"/>
        <v>664</v>
      </c>
      <c r="C13" s="46">
        <f t="shared" si="0"/>
        <v>45603</v>
      </c>
      <c r="D13" s="49">
        <f>D11+7</f>
        <v>45603</v>
      </c>
      <c r="E13" s="52">
        <f t="shared" si="1"/>
        <v>45605</v>
      </c>
      <c r="F13" s="49">
        <f t="shared" si="2"/>
        <v>45605</v>
      </c>
      <c r="I13" s="30"/>
      <c r="J13" s="28"/>
      <c r="K13" s="29"/>
    </row>
    <row r="14" spans="1:11" ht="12.75" customHeight="1" x14ac:dyDescent="0.25">
      <c r="A14" s="37" t="s">
        <v>28</v>
      </c>
      <c r="B14" s="113">
        <f t="shared" si="3"/>
        <v>50</v>
      </c>
      <c r="C14" s="95">
        <f t="shared" si="0"/>
        <v>45607</v>
      </c>
      <c r="D14" s="38">
        <f>D12+7</f>
        <v>45607</v>
      </c>
      <c r="E14" s="55">
        <f t="shared" si="1"/>
        <v>45609</v>
      </c>
      <c r="F14" s="38">
        <f t="shared" si="2"/>
        <v>45609</v>
      </c>
      <c r="I14" s="30"/>
      <c r="J14" s="28"/>
      <c r="K14" s="29"/>
    </row>
    <row r="15" spans="1:11" ht="15" customHeight="1" x14ac:dyDescent="0.25">
      <c r="A15" s="47" t="s">
        <v>20</v>
      </c>
      <c r="B15" s="82">
        <f t="shared" si="3"/>
        <v>665</v>
      </c>
      <c r="C15" s="46">
        <f t="shared" si="0"/>
        <v>45610</v>
      </c>
      <c r="D15" s="49">
        <f>D13+7</f>
        <v>45610</v>
      </c>
      <c r="E15" s="52">
        <f t="shared" si="1"/>
        <v>45612</v>
      </c>
      <c r="F15" s="49">
        <f t="shared" si="2"/>
        <v>45612</v>
      </c>
      <c r="I15" s="30"/>
      <c r="J15" s="28"/>
      <c r="K15" s="29"/>
    </row>
    <row r="16" spans="1:11" ht="15" customHeight="1" x14ac:dyDescent="0.25">
      <c r="A16" s="37" t="s">
        <v>28</v>
      </c>
      <c r="B16" s="113">
        <f t="shared" si="3"/>
        <v>51</v>
      </c>
      <c r="C16" s="45">
        <f t="shared" si="0"/>
        <v>45614</v>
      </c>
      <c r="D16" s="38">
        <f t="shared" ref="D16" si="4">D14+7</f>
        <v>45614</v>
      </c>
      <c r="E16" s="55">
        <f t="shared" si="1"/>
        <v>45616</v>
      </c>
      <c r="F16" s="38">
        <f t="shared" si="2"/>
        <v>45616</v>
      </c>
      <c r="I16" s="30"/>
      <c r="J16" s="28"/>
      <c r="K16" s="29"/>
    </row>
    <row r="17" spans="1:11" ht="15" customHeight="1" x14ac:dyDescent="0.25">
      <c r="A17" s="47" t="s">
        <v>20</v>
      </c>
      <c r="B17" s="82">
        <f t="shared" si="3"/>
        <v>666</v>
      </c>
      <c r="C17" s="46">
        <f t="shared" si="0"/>
        <v>45617</v>
      </c>
      <c r="D17" s="49">
        <f>D15+7</f>
        <v>45617</v>
      </c>
      <c r="E17" s="54">
        <f t="shared" si="1"/>
        <v>45619</v>
      </c>
      <c r="F17" s="49">
        <f>D17+2</f>
        <v>45619</v>
      </c>
      <c r="I17" s="30"/>
      <c r="J17" s="28"/>
      <c r="K17" s="29"/>
    </row>
    <row r="18" spans="1:11" ht="15" customHeight="1" x14ac:dyDescent="0.25">
      <c r="A18" s="37" t="s">
        <v>28</v>
      </c>
      <c r="B18" s="113">
        <f t="shared" si="3"/>
        <v>52</v>
      </c>
      <c r="C18" s="45">
        <f t="shared" si="0"/>
        <v>45621</v>
      </c>
      <c r="D18" s="38">
        <f>D16+7</f>
        <v>45621</v>
      </c>
      <c r="E18" s="55">
        <f t="shared" si="1"/>
        <v>45623</v>
      </c>
      <c r="F18" s="38">
        <f t="shared" si="2"/>
        <v>45623</v>
      </c>
      <c r="I18" s="30"/>
      <c r="J18" s="28"/>
      <c r="K18" s="29"/>
    </row>
    <row r="19" spans="1:11" ht="15" customHeight="1" x14ac:dyDescent="0.25">
      <c r="A19" s="47" t="s">
        <v>20</v>
      </c>
      <c r="B19" s="82">
        <f t="shared" si="3"/>
        <v>667</v>
      </c>
      <c r="C19" s="46">
        <f t="shared" si="0"/>
        <v>45623</v>
      </c>
      <c r="D19" s="49">
        <f>D17+6</f>
        <v>45623</v>
      </c>
      <c r="E19" s="52">
        <f t="shared" si="1"/>
        <v>45625</v>
      </c>
      <c r="F19" s="49">
        <f t="shared" si="2"/>
        <v>45625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1"/>
      <c r="B26" s="15"/>
      <c r="C26" s="16"/>
      <c r="D26" s="17"/>
      <c r="E26" s="16"/>
      <c r="F26" s="17"/>
    </row>
    <row r="27" spans="1:11" ht="7.5" customHeight="1" x14ac:dyDescent="0.25">
      <c r="A27" s="8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0"/>
    </row>
    <row r="29" spans="1:11" ht="18.75" customHeight="1" x14ac:dyDescent="0.25">
      <c r="A29" s="162" t="s">
        <v>0</v>
      </c>
      <c r="B29" s="163"/>
      <c r="C29" s="179" t="s">
        <v>8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4</v>
      </c>
      <c r="D30" s="184"/>
      <c r="E30" s="185" t="s">
        <v>9</v>
      </c>
      <c r="F30" s="184"/>
    </row>
    <row r="31" spans="1:11" ht="15" customHeight="1" x14ac:dyDescent="0.25">
      <c r="A31" s="182"/>
      <c r="B31" s="182"/>
      <c r="C31" s="74" t="s">
        <v>6</v>
      </c>
      <c r="D31" s="80" t="s">
        <v>7</v>
      </c>
      <c r="E31" s="75" t="s">
        <v>6</v>
      </c>
      <c r="F31" s="75" t="s">
        <v>7</v>
      </c>
    </row>
    <row r="32" spans="1:11" ht="15" customHeight="1" x14ac:dyDescent="0.25">
      <c r="A32" s="87" t="s">
        <v>22</v>
      </c>
      <c r="B32" s="118">
        <v>288</v>
      </c>
      <c r="C32" s="76">
        <f t="shared" ref="C32:C41" si="5">D32</f>
        <v>45594</v>
      </c>
      <c r="D32" s="79">
        <f>D10+1</f>
        <v>45594</v>
      </c>
      <c r="E32" s="56">
        <f t="shared" ref="E32:E41" si="6">F32</f>
        <v>45598</v>
      </c>
      <c r="F32" s="78">
        <f>D32+4</f>
        <v>45598</v>
      </c>
    </row>
    <row r="33" spans="1:6" ht="15" customHeight="1" x14ac:dyDescent="0.25">
      <c r="A33" s="88" t="s">
        <v>26</v>
      </c>
      <c r="B33" s="94">
        <v>706</v>
      </c>
      <c r="C33" s="68">
        <f t="shared" si="5"/>
        <v>45597</v>
      </c>
      <c r="D33" s="69">
        <f>D32+3</f>
        <v>45597</v>
      </c>
      <c r="E33" s="70">
        <f t="shared" si="6"/>
        <v>45600</v>
      </c>
      <c r="F33" s="69">
        <f>D33+3</f>
        <v>45600</v>
      </c>
    </row>
    <row r="34" spans="1:6" ht="15" customHeight="1" x14ac:dyDescent="0.25">
      <c r="A34" s="87" t="s">
        <v>22</v>
      </c>
      <c r="B34" s="90">
        <f>B32+1</f>
        <v>289</v>
      </c>
      <c r="C34" s="76">
        <f t="shared" si="5"/>
        <v>45601</v>
      </c>
      <c r="D34" s="77">
        <f t="shared" ref="D34:D41" si="7">D32+7</f>
        <v>45601</v>
      </c>
      <c r="E34" s="56">
        <f t="shared" si="6"/>
        <v>45605</v>
      </c>
      <c r="F34" s="78">
        <f>D34+4</f>
        <v>45605</v>
      </c>
    </row>
    <row r="35" spans="1:6" ht="15" customHeight="1" x14ac:dyDescent="0.25">
      <c r="A35" s="88" t="s">
        <v>21</v>
      </c>
      <c r="B35" s="94">
        <v>761</v>
      </c>
      <c r="C35" s="68">
        <f t="shared" si="5"/>
        <v>45604</v>
      </c>
      <c r="D35" s="69">
        <f t="shared" si="7"/>
        <v>45604</v>
      </c>
      <c r="E35" s="70">
        <f t="shared" si="6"/>
        <v>45607</v>
      </c>
      <c r="F35" s="69">
        <f>D35+3</f>
        <v>45607</v>
      </c>
    </row>
    <row r="36" spans="1:6" ht="15" customHeight="1" x14ac:dyDescent="0.25">
      <c r="A36" s="87" t="s">
        <v>26</v>
      </c>
      <c r="B36" s="90">
        <v>707</v>
      </c>
      <c r="C36" s="76">
        <f t="shared" si="5"/>
        <v>45608</v>
      </c>
      <c r="D36" s="77">
        <f t="shared" si="7"/>
        <v>45608</v>
      </c>
      <c r="E36" s="56">
        <f t="shared" si="6"/>
        <v>45612</v>
      </c>
      <c r="F36" s="78">
        <f>D36+4</f>
        <v>45612</v>
      </c>
    </row>
    <row r="37" spans="1:6" ht="15" customHeight="1" x14ac:dyDescent="0.25">
      <c r="A37" s="88" t="s">
        <v>21</v>
      </c>
      <c r="B37" s="94">
        <v>762</v>
      </c>
      <c r="C37" s="68">
        <f t="shared" si="5"/>
        <v>45611</v>
      </c>
      <c r="D37" s="69">
        <f t="shared" si="7"/>
        <v>45611</v>
      </c>
      <c r="E37" s="70">
        <f t="shared" si="6"/>
        <v>45614</v>
      </c>
      <c r="F37" s="69">
        <f>D37+3</f>
        <v>45614</v>
      </c>
    </row>
    <row r="38" spans="1:6" ht="15" customHeight="1" x14ac:dyDescent="0.25">
      <c r="A38" s="87" t="s">
        <v>22</v>
      </c>
      <c r="B38" s="90">
        <v>291</v>
      </c>
      <c r="C38" s="72">
        <f t="shared" si="5"/>
        <v>45615</v>
      </c>
      <c r="D38" s="77">
        <f t="shared" si="7"/>
        <v>45615</v>
      </c>
      <c r="E38" s="56">
        <f t="shared" si="6"/>
        <v>45619</v>
      </c>
      <c r="F38" s="78">
        <f>D38+4</f>
        <v>45619</v>
      </c>
    </row>
    <row r="39" spans="1:6" ht="15" customHeight="1" x14ac:dyDescent="0.25">
      <c r="A39" s="88" t="s">
        <v>21</v>
      </c>
      <c r="B39" s="94">
        <v>763</v>
      </c>
      <c r="C39" s="68">
        <f t="shared" si="5"/>
        <v>45618</v>
      </c>
      <c r="D39" s="69">
        <f t="shared" si="7"/>
        <v>45618</v>
      </c>
      <c r="E39" s="70">
        <f t="shared" si="6"/>
        <v>45621</v>
      </c>
      <c r="F39" s="69">
        <f>D39+3</f>
        <v>45621</v>
      </c>
    </row>
    <row r="40" spans="1:6" ht="15" customHeight="1" x14ac:dyDescent="0.25">
      <c r="A40" s="87" t="s">
        <v>26</v>
      </c>
      <c r="B40" s="90">
        <v>708</v>
      </c>
      <c r="C40" s="72">
        <f t="shared" si="5"/>
        <v>45622</v>
      </c>
      <c r="D40" s="77">
        <f t="shared" si="7"/>
        <v>45622</v>
      </c>
      <c r="E40" s="56">
        <f t="shared" si="6"/>
        <v>45626</v>
      </c>
      <c r="F40" s="78">
        <f>D40+4</f>
        <v>45626</v>
      </c>
    </row>
    <row r="41" spans="1:6" ht="15" customHeight="1" x14ac:dyDescent="0.25">
      <c r="A41" s="88" t="s">
        <v>22</v>
      </c>
      <c r="B41" s="134">
        <v>292</v>
      </c>
      <c r="C41" s="68">
        <f t="shared" si="5"/>
        <v>45625</v>
      </c>
      <c r="D41" s="69">
        <f t="shared" si="7"/>
        <v>45625</v>
      </c>
      <c r="E41" s="70">
        <f t="shared" si="6"/>
        <v>45628</v>
      </c>
      <c r="F41" s="69">
        <f>D41+3</f>
        <v>45628</v>
      </c>
    </row>
    <row r="42" spans="1:6" ht="15" customHeight="1" x14ac:dyDescent="0.25">
      <c r="A42" s="159" t="s">
        <v>15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14</v>
      </c>
      <c r="B43" s="158"/>
      <c r="C43" s="158"/>
      <c r="D43" s="158"/>
      <c r="E43" s="158"/>
      <c r="F43" s="2"/>
    </row>
    <row r="44" spans="1:6" x14ac:dyDescent="0.25">
      <c r="A44" s="41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10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11</v>
      </c>
      <c r="F48" s="178"/>
    </row>
    <row r="49" spans="1:6" ht="15" customHeight="1" thickBot="1" x14ac:dyDescent="0.3">
      <c r="A49" s="173"/>
      <c r="B49" s="19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83" t="str">
        <f>A33</f>
        <v>Caribe Mariner</v>
      </c>
      <c r="B50" s="91">
        <f>B33</f>
        <v>706</v>
      </c>
      <c r="C50" s="50">
        <f t="shared" ref="C50:C56" si="8">D50</f>
        <v>45597</v>
      </c>
      <c r="D50" s="35">
        <f>D33</f>
        <v>45597</v>
      </c>
      <c r="E50" s="53">
        <f t="shared" ref="E50:E56" si="9">F50</f>
        <v>45601</v>
      </c>
      <c r="F50" s="36">
        <f>D50+4</f>
        <v>45601</v>
      </c>
    </row>
    <row r="51" spans="1:6" ht="15" customHeight="1" x14ac:dyDescent="0.25">
      <c r="A51" s="84" t="str">
        <f>A35</f>
        <v>Caribe Navigator</v>
      </c>
      <c r="B51" s="92">
        <f>B35</f>
        <v>761</v>
      </c>
      <c r="C51" s="51">
        <f t="shared" si="8"/>
        <v>45604</v>
      </c>
      <c r="D51" s="42">
        <f>D35</f>
        <v>45604</v>
      </c>
      <c r="E51" s="51">
        <f t="shared" si="9"/>
        <v>45608</v>
      </c>
      <c r="F51" s="42">
        <f>D51+4</f>
        <v>45608</v>
      </c>
    </row>
    <row r="52" spans="1:6" ht="15" customHeight="1" x14ac:dyDescent="0.25">
      <c r="A52" s="85" t="s">
        <v>22</v>
      </c>
      <c r="B52" s="91">
        <v>290</v>
      </c>
      <c r="C52" s="50">
        <f t="shared" si="8"/>
        <v>45609</v>
      </c>
      <c r="D52" s="121">
        <v>45609</v>
      </c>
      <c r="E52" s="53">
        <f t="shared" si="9"/>
        <v>45611</v>
      </c>
      <c r="F52" s="121">
        <v>45611</v>
      </c>
    </row>
    <row r="53" spans="1:6" ht="15" customHeight="1" x14ac:dyDescent="0.25">
      <c r="A53" s="84" t="str">
        <f>A37</f>
        <v>Caribe Navigator</v>
      </c>
      <c r="B53" s="92">
        <f>B37</f>
        <v>762</v>
      </c>
      <c r="C53" s="148">
        <f t="shared" si="8"/>
        <v>45611</v>
      </c>
      <c r="D53" s="149">
        <f>D37</f>
        <v>45611</v>
      </c>
      <c r="E53" s="51">
        <f t="shared" si="9"/>
        <v>45615</v>
      </c>
      <c r="F53" s="42">
        <f t="shared" ref="F53:F54" si="10">D53+4</f>
        <v>45615</v>
      </c>
    </row>
    <row r="54" spans="1:6" ht="15" customHeight="1" x14ac:dyDescent="0.25">
      <c r="A54" s="85" t="str">
        <f>A39</f>
        <v>Caribe Navigator</v>
      </c>
      <c r="B54" s="91">
        <f>B39</f>
        <v>763</v>
      </c>
      <c r="C54" s="53">
        <f t="shared" si="8"/>
        <v>45618</v>
      </c>
      <c r="D54" s="121">
        <f>D39</f>
        <v>45618</v>
      </c>
      <c r="E54" s="53">
        <f t="shared" si="9"/>
        <v>45622</v>
      </c>
      <c r="F54" s="121">
        <f t="shared" si="10"/>
        <v>45622</v>
      </c>
    </row>
    <row r="55" spans="1:6" ht="12.75" customHeight="1" x14ac:dyDescent="0.25">
      <c r="A55" s="84" t="str">
        <f>A41</f>
        <v>Vanquish</v>
      </c>
      <c r="B55" s="92">
        <f>B41</f>
        <v>292</v>
      </c>
      <c r="C55" s="148">
        <f t="shared" si="8"/>
        <v>45625</v>
      </c>
      <c r="D55" s="150">
        <f>D41</f>
        <v>45625</v>
      </c>
      <c r="E55" s="51">
        <f t="shared" si="9"/>
        <v>45629</v>
      </c>
      <c r="F55" s="42">
        <f>D55+4</f>
        <v>45629</v>
      </c>
    </row>
    <row r="56" spans="1:6" ht="15" customHeight="1" x14ac:dyDescent="0.25">
      <c r="A56" s="85" t="str">
        <f>A54</f>
        <v>Caribe Navigator</v>
      </c>
      <c r="B56" s="91">
        <f>B54+1</f>
        <v>764</v>
      </c>
      <c r="C56" s="53">
        <f t="shared" si="8"/>
        <v>45632</v>
      </c>
      <c r="D56" s="121">
        <f>D55+7</f>
        <v>45632</v>
      </c>
      <c r="E56" s="53">
        <f t="shared" si="9"/>
        <v>45636</v>
      </c>
      <c r="F56" s="121">
        <f>D56+4</f>
        <v>45636</v>
      </c>
    </row>
    <row r="57" spans="1:6" ht="12.75" customHeight="1" x14ac:dyDescent="0.25">
      <c r="A57" s="159" t="s">
        <v>16</v>
      </c>
      <c r="B57" s="159"/>
      <c r="C57" s="159"/>
      <c r="D57" s="159"/>
      <c r="E57" s="159"/>
      <c r="F57" s="2"/>
    </row>
    <row r="58" spans="1:6" ht="12.75" customHeight="1" x14ac:dyDescent="0.25">
      <c r="A58" s="158" t="s">
        <v>14</v>
      </c>
      <c r="B58" s="158"/>
      <c r="C58" s="158"/>
      <c r="D58" s="158"/>
      <c r="E58" s="158"/>
      <c r="F58" s="2"/>
    </row>
    <row r="59" spans="1:6" ht="17.25" customHeight="1" x14ac:dyDescent="0.25">
      <c r="A59" s="117" t="s">
        <v>32</v>
      </c>
      <c r="B59" s="81"/>
      <c r="C59" s="81"/>
      <c r="D59" s="81"/>
      <c r="E59" s="81"/>
      <c r="F59" s="2"/>
    </row>
    <row r="60" spans="1:6" ht="26.25" customHeight="1" x14ac:dyDescent="0.25">
      <c r="A60" s="7"/>
      <c r="B60" s="8"/>
      <c r="C60" s="9"/>
      <c r="D60" s="10"/>
      <c r="E60" s="9"/>
      <c r="F60" s="160"/>
    </row>
    <row r="61" spans="1:6" ht="18.75" customHeight="1" x14ac:dyDescent="0.25">
      <c r="A61" s="162" t="s">
        <v>0</v>
      </c>
      <c r="B61" s="163"/>
      <c r="C61" s="164" t="s">
        <v>12</v>
      </c>
      <c r="D61" s="165"/>
      <c r="E61" s="11"/>
      <c r="F61" s="161"/>
    </row>
    <row r="62" spans="1:6" ht="15" customHeight="1" x14ac:dyDescent="0.25">
      <c r="A62" s="166" t="s">
        <v>2</v>
      </c>
      <c r="B62" s="166" t="s">
        <v>3</v>
      </c>
      <c r="C62" s="168" t="s">
        <v>4</v>
      </c>
      <c r="D62" s="169"/>
      <c r="E62" s="170" t="s">
        <v>13</v>
      </c>
      <c r="F62" s="171"/>
    </row>
    <row r="63" spans="1:6" ht="15" customHeight="1" x14ac:dyDescent="0.25">
      <c r="A63" s="167"/>
      <c r="B63" s="167"/>
      <c r="C63" s="58" t="s">
        <v>6</v>
      </c>
      <c r="D63" s="58" t="s">
        <v>7</v>
      </c>
      <c r="E63" s="58" t="s">
        <v>6</v>
      </c>
      <c r="F63" s="58" t="s">
        <v>7</v>
      </c>
    </row>
    <row r="64" spans="1:6" ht="15" customHeight="1" x14ac:dyDescent="0.25">
      <c r="A64" s="97" t="str">
        <f>A32</f>
        <v>Vanquish</v>
      </c>
      <c r="B64" s="107">
        <f>B32</f>
        <v>288</v>
      </c>
      <c r="C64" s="99">
        <f>D64</f>
        <v>45594</v>
      </c>
      <c r="D64" s="100">
        <f>D32</f>
        <v>45594</v>
      </c>
      <c r="E64" s="99">
        <f>F64</f>
        <v>45597</v>
      </c>
      <c r="F64" s="100">
        <f>D64+3</f>
        <v>45597</v>
      </c>
    </row>
    <row r="65" spans="1:7" ht="15" customHeight="1" x14ac:dyDescent="0.25">
      <c r="A65" s="59" t="str">
        <f>A34</f>
        <v>Vanquish</v>
      </c>
      <c r="B65" s="60">
        <f>B34</f>
        <v>289</v>
      </c>
      <c r="C65" s="61">
        <f t="shared" ref="C65:C68" si="11">D65</f>
        <v>45601</v>
      </c>
      <c r="D65" s="62">
        <f>D34</f>
        <v>45601</v>
      </c>
      <c r="E65" s="145">
        <f t="shared" ref="E65:E68" si="12">F65</f>
        <v>45604</v>
      </c>
      <c r="F65" s="63">
        <f>D65+3</f>
        <v>45604</v>
      </c>
    </row>
    <row r="66" spans="1:7" ht="15" customHeight="1" x14ac:dyDescent="0.25">
      <c r="A66" s="101" t="str">
        <f>A36</f>
        <v>Caribe Mariner</v>
      </c>
      <c r="B66" s="147">
        <f>B36</f>
        <v>707</v>
      </c>
      <c r="C66" s="102">
        <f t="shared" si="11"/>
        <v>45608</v>
      </c>
      <c r="D66" s="103">
        <f>D36</f>
        <v>45608</v>
      </c>
      <c r="E66" s="102">
        <f t="shared" si="12"/>
        <v>45611</v>
      </c>
      <c r="F66" s="104">
        <f t="shared" ref="F66:F68" si="13">D66+3</f>
        <v>45611</v>
      </c>
    </row>
    <row r="67" spans="1:7" ht="15" customHeight="1" x14ac:dyDescent="0.25">
      <c r="A67" s="59" t="str">
        <f>A38</f>
        <v>Vanquish</v>
      </c>
      <c r="B67" s="106">
        <f>B38</f>
        <v>291</v>
      </c>
      <c r="C67" s="61">
        <f t="shared" si="11"/>
        <v>45615</v>
      </c>
      <c r="D67" s="62">
        <f>D38</f>
        <v>45615</v>
      </c>
      <c r="E67" s="61">
        <f t="shared" si="12"/>
        <v>45618</v>
      </c>
      <c r="F67" s="63">
        <f t="shared" si="13"/>
        <v>45618</v>
      </c>
    </row>
    <row r="68" spans="1:7" ht="15" customHeight="1" x14ac:dyDescent="0.25">
      <c r="A68" s="101" t="str">
        <f>A38</f>
        <v>Vanquish</v>
      </c>
      <c r="B68" s="98">
        <f>B40</f>
        <v>708</v>
      </c>
      <c r="C68" s="65">
        <f t="shared" si="11"/>
        <v>45622</v>
      </c>
      <c r="D68" s="71">
        <f>D40</f>
        <v>45622</v>
      </c>
      <c r="E68" s="65">
        <f t="shared" si="12"/>
        <v>45625</v>
      </c>
      <c r="F68" s="66">
        <f t="shared" si="13"/>
        <v>45625</v>
      </c>
    </row>
    <row r="69" spans="1:7" ht="15" customHeight="1" x14ac:dyDescent="0.25">
      <c r="A69" s="24" t="s">
        <v>17</v>
      </c>
      <c r="B69" s="24"/>
      <c r="C69" s="24"/>
      <c r="D69" s="23"/>
      <c r="E69" s="23"/>
      <c r="F69" s="23"/>
      <c r="G69" s="25"/>
    </row>
    <row r="70" spans="1:7" x14ac:dyDescent="0.25">
      <c r="A70" s="158" t="s">
        <v>14</v>
      </c>
      <c r="B70" s="158"/>
      <c r="C70" s="158"/>
      <c r="D70" s="158"/>
      <c r="E70" s="158"/>
      <c r="F70" s="26"/>
    </row>
    <row r="71" spans="1:7" ht="12.75" customHeight="1" x14ac:dyDescent="0.25">
      <c r="A71" s="12"/>
      <c r="B71" s="20"/>
      <c r="C71" s="13"/>
      <c r="D71" s="21"/>
      <c r="E71" s="13"/>
      <c r="F71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70:E70"/>
    <mergeCell ref="A57:E57"/>
    <mergeCell ref="A58:E58"/>
    <mergeCell ref="F60:F61"/>
    <mergeCell ref="A61:B61"/>
    <mergeCell ref="C61:D61"/>
    <mergeCell ref="A62:A63"/>
    <mergeCell ref="B62:B63"/>
    <mergeCell ref="C62:D62"/>
    <mergeCell ref="E62:F62"/>
  </mergeCells>
  <pageMargins left="0.75" right="0.75" top="1" bottom="1" header="0.5" footer="0.5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5DF54-6AF4-467D-B8B0-D6CF1DEF68D6}">
  <sheetPr>
    <tabColor rgb="FFFFFF00"/>
  </sheetPr>
  <dimension ref="A1:K70"/>
  <sheetViews>
    <sheetView zoomScale="120" zoomScaleNormal="120" workbookViewId="0">
      <selection activeCell="F65" sqref="F65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86">
        <v>45566</v>
      </c>
      <c r="B1" s="186"/>
      <c r="C1" s="186"/>
      <c r="D1" s="186"/>
      <c r="E1" s="186"/>
      <c r="F1" s="186"/>
    </row>
    <row r="2" spans="1:11" ht="15" customHeight="1" x14ac:dyDescent="0.25">
      <c r="C2" s="33" t="s">
        <v>19</v>
      </c>
      <c r="D2" s="34">
        <f ca="1">NOW()</f>
        <v>45846.490394097222</v>
      </c>
      <c r="E2" s="22"/>
      <c r="F2" s="22"/>
    </row>
    <row r="3" spans="1:11" ht="90" customHeight="1" x14ac:dyDescent="0.25">
      <c r="A3" s="32"/>
      <c r="B3" s="32"/>
      <c r="C3" s="32"/>
      <c r="D3" s="16" t="s">
        <v>24</v>
      </c>
      <c r="F3" s="16" t="s">
        <v>25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7" t="s">
        <v>28</v>
      </c>
      <c r="B10" s="114">
        <v>45</v>
      </c>
      <c r="C10" s="45">
        <f t="shared" ref="C10:C19" si="0">D10</f>
        <v>45565</v>
      </c>
      <c r="D10" s="39">
        <v>45565</v>
      </c>
      <c r="E10" s="55">
        <f>F10</f>
        <v>45567</v>
      </c>
      <c r="F10" s="38">
        <f>D10+2</f>
        <v>45567</v>
      </c>
      <c r="I10" s="27"/>
      <c r="J10" s="28"/>
      <c r="K10" s="29"/>
    </row>
    <row r="11" spans="1:11" ht="15" customHeight="1" x14ac:dyDescent="0.25">
      <c r="A11" s="47" t="s">
        <v>21</v>
      </c>
      <c r="B11" s="82">
        <v>758</v>
      </c>
      <c r="C11" s="57">
        <f t="shared" si="0"/>
        <v>45568</v>
      </c>
      <c r="D11" s="48">
        <f>D10+3</f>
        <v>45568</v>
      </c>
      <c r="E11" s="54">
        <f t="shared" ref="E11:E19" si="1">F11</f>
        <v>45570</v>
      </c>
      <c r="F11" s="49">
        <f t="shared" ref="F11:F19" si="2">D11+2</f>
        <v>45570</v>
      </c>
      <c r="I11" s="27"/>
      <c r="J11" s="28"/>
      <c r="K11" s="29"/>
    </row>
    <row r="12" spans="1:11" ht="15" customHeight="1" x14ac:dyDescent="0.25">
      <c r="A12" s="37" t="s">
        <v>28</v>
      </c>
      <c r="B12" s="113">
        <f>B10+1</f>
        <v>46</v>
      </c>
      <c r="C12" s="95">
        <f t="shared" si="0"/>
        <v>45572</v>
      </c>
      <c r="D12" s="38">
        <f>D10+7</f>
        <v>45572</v>
      </c>
      <c r="E12" s="55">
        <f t="shared" si="1"/>
        <v>45574</v>
      </c>
      <c r="F12" s="38">
        <f t="shared" si="2"/>
        <v>45574</v>
      </c>
      <c r="I12" s="30"/>
      <c r="J12" s="28"/>
      <c r="K12" s="29"/>
    </row>
    <row r="13" spans="1:11" ht="15" customHeight="1" x14ac:dyDescent="0.25">
      <c r="A13" s="47" t="s">
        <v>40</v>
      </c>
      <c r="B13" s="82">
        <v>286</v>
      </c>
      <c r="C13" s="46">
        <f t="shared" si="0"/>
        <v>45576</v>
      </c>
      <c r="D13" s="49">
        <f>D11+8</f>
        <v>45576</v>
      </c>
      <c r="E13" s="52">
        <f t="shared" si="1"/>
        <v>45578</v>
      </c>
      <c r="F13" s="49">
        <f t="shared" si="2"/>
        <v>45578</v>
      </c>
      <c r="I13" s="30"/>
      <c r="J13" s="28"/>
      <c r="K13" s="29"/>
    </row>
    <row r="14" spans="1:11" ht="12.75" customHeight="1" x14ac:dyDescent="0.25">
      <c r="A14" s="37" t="s">
        <v>21</v>
      </c>
      <c r="B14" s="113">
        <v>759</v>
      </c>
      <c r="C14" s="95">
        <f t="shared" si="0"/>
        <v>45579</v>
      </c>
      <c r="D14" s="38">
        <f>D12+7</f>
        <v>45579</v>
      </c>
      <c r="E14" s="55">
        <f t="shared" si="1"/>
        <v>45581</v>
      </c>
      <c r="F14" s="38">
        <f t="shared" si="2"/>
        <v>45581</v>
      </c>
      <c r="I14" s="30"/>
      <c r="J14" s="28"/>
      <c r="K14" s="29"/>
    </row>
    <row r="15" spans="1:11" ht="15" customHeight="1" x14ac:dyDescent="0.25">
      <c r="A15" s="47" t="s">
        <v>20</v>
      </c>
      <c r="B15" s="82">
        <v>661</v>
      </c>
      <c r="C15" s="46">
        <f t="shared" si="0"/>
        <v>45582</v>
      </c>
      <c r="D15" s="49">
        <f>D13+6</f>
        <v>45582</v>
      </c>
      <c r="E15" s="52">
        <f t="shared" si="1"/>
        <v>45584</v>
      </c>
      <c r="F15" s="49">
        <f t="shared" si="2"/>
        <v>45584</v>
      </c>
      <c r="I15" s="30"/>
      <c r="J15" s="28"/>
      <c r="K15" s="29"/>
    </row>
    <row r="16" spans="1:11" ht="15" customHeight="1" x14ac:dyDescent="0.25">
      <c r="A16" s="37" t="s">
        <v>28</v>
      </c>
      <c r="B16" s="113">
        <f>B12+1</f>
        <v>47</v>
      </c>
      <c r="C16" s="45">
        <f t="shared" si="0"/>
        <v>45586</v>
      </c>
      <c r="D16" s="38">
        <f t="shared" ref="D16" si="3">D14+7</f>
        <v>45586</v>
      </c>
      <c r="E16" s="55">
        <f t="shared" si="1"/>
        <v>45588</v>
      </c>
      <c r="F16" s="38">
        <f t="shared" si="2"/>
        <v>45588</v>
      </c>
      <c r="I16" s="30"/>
      <c r="J16" s="28"/>
      <c r="K16" s="29"/>
    </row>
    <row r="17" spans="1:11" ht="15" customHeight="1" x14ac:dyDescent="0.25">
      <c r="A17" s="47" t="s">
        <v>20</v>
      </c>
      <c r="B17" s="82">
        <f>B15+1</f>
        <v>662</v>
      </c>
      <c r="C17" s="46">
        <f t="shared" si="0"/>
        <v>45589</v>
      </c>
      <c r="D17" s="49">
        <f>D15+7</f>
        <v>45589</v>
      </c>
      <c r="E17" s="54">
        <f t="shared" si="1"/>
        <v>45591</v>
      </c>
      <c r="F17" s="49">
        <f>D17+2</f>
        <v>45591</v>
      </c>
      <c r="I17" s="30"/>
      <c r="J17" s="28"/>
      <c r="K17" s="29"/>
    </row>
    <row r="18" spans="1:11" ht="15" customHeight="1" x14ac:dyDescent="0.25">
      <c r="A18" s="37" t="s">
        <v>28</v>
      </c>
      <c r="B18" s="113">
        <f>B16+1</f>
        <v>48</v>
      </c>
      <c r="C18" s="45">
        <f t="shared" si="0"/>
        <v>45593</v>
      </c>
      <c r="D18" s="38">
        <f>D16+7</f>
        <v>45593</v>
      </c>
      <c r="E18" s="55">
        <f t="shared" si="1"/>
        <v>45595</v>
      </c>
      <c r="F18" s="38">
        <f t="shared" si="2"/>
        <v>45595</v>
      </c>
      <c r="I18" s="30"/>
      <c r="J18" s="28"/>
      <c r="K18" s="29"/>
    </row>
    <row r="19" spans="1:11" ht="15" customHeight="1" x14ac:dyDescent="0.25">
      <c r="A19" s="47" t="s">
        <v>20</v>
      </c>
      <c r="B19" s="82">
        <f>B17+1</f>
        <v>663</v>
      </c>
      <c r="C19" s="46">
        <f t="shared" si="0"/>
        <v>45596</v>
      </c>
      <c r="D19" s="49">
        <f>D17+7</f>
        <v>45596</v>
      </c>
      <c r="E19" s="52">
        <f t="shared" si="1"/>
        <v>45598</v>
      </c>
      <c r="F19" s="49">
        <f t="shared" si="2"/>
        <v>45598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1"/>
      <c r="B26" s="15"/>
      <c r="C26" s="16"/>
      <c r="D26" s="17"/>
      <c r="E26" s="16"/>
      <c r="F26" s="17"/>
    </row>
    <row r="27" spans="1:11" ht="7.5" customHeight="1" x14ac:dyDescent="0.25">
      <c r="A27" s="8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0"/>
    </row>
    <row r="29" spans="1:11" ht="18.75" customHeight="1" x14ac:dyDescent="0.25">
      <c r="A29" s="162" t="s">
        <v>0</v>
      </c>
      <c r="B29" s="163"/>
      <c r="C29" s="179" t="s">
        <v>8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4</v>
      </c>
      <c r="D30" s="184"/>
      <c r="E30" s="185" t="s">
        <v>9</v>
      </c>
      <c r="F30" s="184"/>
    </row>
    <row r="31" spans="1:11" ht="15" customHeight="1" x14ac:dyDescent="0.25">
      <c r="A31" s="182"/>
      <c r="B31" s="182"/>
      <c r="C31" s="74" t="s">
        <v>6</v>
      </c>
      <c r="D31" s="80" t="s">
        <v>7</v>
      </c>
      <c r="E31" s="75" t="s">
        <v>6</v>
      </c>
      <c r="F31" s="75" t="s">
        <v>7</v>
      </c>
    </row>
    <row r="32" spans="1:11" ht="15" customHeight="1" x14ac:dyDescent="0.25">
      <c r="A32" s="87" t="s">
        <v>26</v>
      </c>
      <c r="B32" s="118">
        <v>703</v>
      </c>
      <c r="C32" s="76">
        <f t="shared" ref="C32:C41" si="4">D32</f>
        <v>45566</v>
      </c>
      <c r="D32" s="79">
        <f>D10+1</f>
        <v>45566</v>
      </c>
      <c r="E32" s="56">
        <f t="shared" ref="E32:E41" si="5">F32</f>
        <v>45570</v>
      </c>
      <c r="F32" s="78">
        <f>D32+4</f>
        <v>45570</v>
      </c>
    </row>
    <row r="33" spans="1:6" ht="15" customHeight="1" x14ac:dyDescent="0.25">
      <c r="A33" s="88" t="s">
        <v>34</v>
      </c>
      <c r="B33" s="94">
        <v>17</v>
      </c>
      <c r="C33" s="68">
        <f t="shared" si="4"/>
        <v>45569</v>
      </c>
      <c r="D33" s="69">
        <f>D32+3</f>
        <v>45569</v>
      </c>
      <c r="E33" s="70">
        <f t="shared" si="5"/>
        <v>45572</v>
      </c>
      <c r="F33" s="69">
        <f>D33+3</f>
        <v>45572</v>
      </c>
    </row>
    <row r="34" spans="1:6" ht="15" customHeight="1" x14ac:dyDescent="0.25">
      <c r="A34" s="87" t="s">
        <v>41</v>
      </c>
      <c r="B34" s="90">
        <v>704</v>
      </c>
      <c r="C34" s="76">
        <f t="shared" si="4"/>
        <v>45576</v>
      </c>
      <c r="D34" s="77">
        <v>45576</v>
      </c>
      <c r="E34" s="56">
        <f t="shared" si="5"/>
        <v>45579</v>
      </c>
      <c r="F34" s="78">
        <f>D34+3</f>
        <v>45579</v>
      </c>
    </row>
    <row r="35" spans="1:6" ht="15" customHeight="1" x14ac:dyDescent="0.25">
      <c r="A35" s="88" t="s">
        <v>34</v>
      </c>
      <c r="B35" s="94">
        <v>18</v>
      </c>
      <c r="C35" s="68">
        <f t="shared" si="4"/>
        <v>45580</v>
      </c>
      <c r="D35" s="69">
        <v>45580</v>
      </c>
      <c r="E35" s="70">
        <f t="shared" si="5"/>
        <v>45583</v>
      </c>
      <c r="F35" s="69">
        <f>D35+3</f>
        <v>45583</v>
      </c>
    </row>
    <row r="36" spans="1:6" ht="15" customHeight="1" x14ac:dyDescent="0.25">
      <c r="A36" s="87" t="s">
        <v>22</v>
      </c>
      <c r="B36" s="90">
        <v>287</v>
      </c>
      <c r="C36" s="76">
        <f t="shared" si="4"/>
        <v>45583</v>
      </c>
      <c r="D36" s="77">
        <v>45583</v>
      </c>
      <c r="E36" s="56">
        <f t="shared" si="5"/>
        <v>45587</v>
      </c>
      <c r="F36" s="78">
        <f>D36+4</f>
        <v>45587</v>
      </c>
    </row>
    <row r="37" spans="1:6" ht="15" customHeight="1" x14ac:dyDescent="0.25">
      <c r="A37" s="88" t="s">
        <v>26</v>
      </c>
      <c r="B37" s="94">
        <v>705</v>
      </c>
      <c r="C37" s="68">
        <f t="shared" si="4"/>
        <v>45587</v>
      </c>
      <c r="D37" s="69">
        <f>D35+7</f>
        <v>45587</v>
      </c>
      <c r="E37" s="70">
        <f t="shared" si="5"/>
        <v>45590</v>
      </c>
      <c r="F37" s="69">
        <f>D37+3</f>
        <v>45590</v>
      </c>
    </row>
    <row r="38" spans="1:6" ht="15" customHeight="1" x14ac:dyDescent="0.25">
      <c r="A38" s="87" t="s">
        <v>21</v>
      </c>
      <c r="B38" s="90">
        <v>760</v>
      </c>
      <c r="C38" s="72">
        <f t="shared" si="4"/>
        <v>45590</v>
      </c>
      <c r="D38" s="77">
        <f>D36+7</f>
        <v>45590</v>
      </c>
      <c r="E38" s="56">
        <f t="shared" si="5"/>
        <v>45594</v>
      </c>
      <c r="F38" s="78">
        <f>D38+4</f>
        <v>45594</v>
      </c>
    </row>
    <row r="39" spans="1:6" ht="15" customHeight="1" x14ac:dyDescent="0.25">
      <c r="A39" s="88" t="s">
        <v>22</v>
      </c>
      <c r="B39" s="94">
        <f>B36+1</f>
        <v>288</v>
      </c>
      <c r="C39" s="68">
        <f t="shared" si="4"/>
        <v>45594</v>
      </c>
      <c r="D39" s="69">
        <f>D37+7</f>
        <v>45594</v>
      </c>
      <c r="E39" s="70">
        <f t="shared" si="5"/>
        <v>45597</v>
      </c>
      <c r="F39" s="69">
        <f>D39+3</f>
        <v>45597</v>
      </c>
    </row>
    <row r="40" spans="1:6" ht="15" customHeight="1" x14ac:dyDescent="0.25">
      <c r="A40" s="87" t="s">
        <v>26</v>
      </c>
      <c r="B40" s="90">
        <f>B37+1</f>
        <v>706</v>
      </c>
      <c r="C40" s="72">
        <f t="shared" si="4"/>
        <v>45597</v>
      </c>
      <c r="D40" s="77">
        <f>D38+7</f>
        <v>45597</v>
      </c>
      <c r="E40" s="56">
        <f t="shared" si="5"/>
        <v>45601</v>
      </c>
      <c r="F40" s="78">
        <f>D40+4</f>
        <v>45601</v>
      </c>
    </row>
    <row r="41" spans="1:6" ht="15" customHeight="1" x14ac:dyDescent="0.25">
      <c r="A41" s="88" t="s">
        <v>22</v>
      </c>
      <c r="B41" s="94">
        <f t="shared" ref="B41" si="6">B39+1</f>
        <v>289</v>
      </c>
      <c r="C41" s="68">
        <f t="shared" si="4"/>
        <v>45601</v>
      </c>
      <c r="D41" s="69">
        <f>D39+7</f>
        <v>45601</v>
      </c>
      <c r="E41" s="70">
        <f t="shared" si="5"/>
        <v>45604</v>
      </c>
      <c r="F41" s="69">
        <f>D41+3</f>
        <v>45604</v>
      </c>
    </row>
    <row r="42" spans="1:6" ht="15" customHeight="1" x14ac:dyDescent="0.25">
      <c r="A42" s="159" t="s">
        <v>15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14</v>
      </c>
      <c r="B43" s="158"/>
      <c r="C43" s="158"/>
      <c r="D43" s="158"/>
      <c r="E43" s="158"/>
      <c r="F43" s="2"/>
    </row>
    <row r="44" spans="1:6" x14ac:dyDescent="0.25">
      <c r="A44" s="41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10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11</v>
      </c>
      <c r="F48" s="178"/>
    </row>
    <row r="49" spans="1:6" ht="15" customHeight="1" thickBot="1" x14ac:dyDescent="0.3">
      <c r="A49" s="173"/>
      <c r="B49" s="19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83" t="str">
        <f>A33</f>
        <v>Guadalupe</v>
      </c>
      <c r="B50" s="91">
        <f>B33</f>
        <v>17</v>
      </c>
      <c r="C50" s="50">
        <f t="shared" ref="C50:C55" si="7">D50</f>
        <v>45569</v>
      </c>
      <c r="D50" s="35">
        <f>D33</f>
        <v>45569</v>
      </c>
      <c r="E50" s="53">
        <f t="shared" ref="E50:E55" si="8">F50</f>
        <v>45573</v>
      </c>
      <c r="F50" s="36">
        <f>D50+4</f>
        <v>45573</v>
      </c>
    </row>
    <row r="51" spans="1:6" ht="15" customHeight="1" x14ac:dyDescent="0.25">
      <c r="A51" s="84" t="str">
        <f>A14</f>
        <v>Caribe Navigator</v>
      </c>
      <c r="B51" s="92">
        <f>B14</f>
        <v>759</v>
      </c>
      <c r="C51" s="51">
        <f t="shared" si="7"/>
        <v>45579</v>
      </c>
      <c r="D51" s="42">
        <f>D14</f>
        <v>45579</v>
      </c>
      <c r="E51" s="51">
        <f t="shared" si="8"/>
        <v>45583</v>
      </c>
      <c r="F51" s="42">
        <f>D51+4</f>
        <v>45583</v>
      </c>
    </row>
    <row r="52" spans="1:6" ht="15" customHeight="1" x14ac:dyDescent="0.25">
      <c r="A52" s="85" t="str">
        <f>A36</f>
        <v>Vanquish</v>
      </c>
      <c r="B52" s="93">
        <f>B36</f>
        <v>287</v>
      </c>
      <c r="C52" s="50">
        <f t="shared" si="7"/>
        <v>45583</v>
      </c>
      <c r="D52" s="43">
        <f>D36</f>
        <v>45583</v>
      </c>
      <c r="E52" s="53">
        <f t="shared" si="8"/>
        <v>45587</v>
      </c>
      <c r="F52" s="36">
        <f t="shared" ref="F52:F53" si="9">D52+4</f>
        <v>45587</v>
      </c>
    </row>
    <row r="53" spans="1:6" ht="15" customHeight="1" x14ac:dyDescent="0.25">
      <c r="A53" s="84" t="str">
        <f>A38</f>
        <v>Caribe Navigator</v>
      </c>
      <c r="B53" s="92">
        <f>B38</f>
        <v>760</v>
      </c>
      <c r="C53" s="51">
        <f t="shared" si="7"/>
        <v>45590</v>
      </c>
      <c r="D53" s="42">
        <f>D38</f>
        <v>45590</v>
      </c>
      <c r="E53" s="51">
        <f t="shared" si="8"/>
        <v>45594</v>
      </c>
      <c r="F53" s="42">
        <f t="shared" si="9"/>
        <v>45594</v>
      </c>
    </row>
    <row r="54" spans="1:6" ht="12.75" customHeight="1" x14ac:dyDescent="0.25">
      <c r="A54" s="86" t="str">
        <f>A40</f>
        <v>Caribe Mariner</v>
      </c>
      <c r="B54" s="93">
        <f>B40</f>
        <v>706</v>
      </c>
      <c r="C54" s="50">
        <f t="shared" si="7"/>
        <v>45597</v>
      </c>
      <c r="D54" s="67">
        <f>D40</f>
        <v>45597</v>
      </c>
      <c r="E54" s="53">
        <f t="shared" si="8"/>
        <v>45601</v>
      </c>
      <c r="F54" s="36">
        <f>D54+4</f>
        <v>45601</v>
      </c>
    </row>
    <row r="55" spans="1:6" ht="15" customHeight="1" x14ac:dyDescent="0.25">
      <c r="A55" s="84" t="s">
        <v>21</v>
      </c>
      <c r="B55" s="92">
        <f>B53+1</f>
        <v>761</v>
      </c>
      <c r="C55" s="51">
        <f t="shared" si="7"/>
        <v>45604</v>
      </c>
      <c r="D55" s="42">
        <f>D54+7</f>
        <v>45604</v>
      </c>
      <c r="E55" s="51">
        <f t="shared" si="8"/>
        <v>45608</v>
      </c>
      <c r="F55" s="42">
        <f>D55+4</f>
        <v>45608</v>
      </c>
    </row>
    <row r="56" spans="1:6" ht="12.75" customHeight="1" x14ac:dyDescent="0.25">
      <c r="A56" s="159" t="s">
        <v>16</v>
      </c>
      <c r="B56" s="159"/>
      <c r="C56" s="159"/>
      <c r="D56" s="159"/>
      <c r="E56" s="159"/>
      <c r="F56" s="2"/>
    </row>
    <row r="57" spans="1:6" ht="12.75" customHeight="1" x14ac:dyDescent="0.25">
      <c r="A57" s="158" t="s">
        <v>14</v>
      </c>
      <c r="B57" s="158"/>
      <c r="C57" s="158"/>
      <c r="D57" s="158"/>
      <c r="E57" s="158"/>
      <c r="F57" s="2"/>
    </row>
    <row r="58" spans="1:6" ht="17.25" customHeight="1" x14ac:dyDescent="0.25">
      <c r="A58" s="117" t="s">
        <v>32</v>
      </c>
      <c r="B58" s="81"/>
      <c r="C58" s="81"/>
      <c r="D58" s="81"/>
      <c r="E58" s="81"/>
      <c r="F58" s="2"/>
    </row>
    <row r="59" spans="1:6" ht="26.25" customHeight="1" x14ac:dyDescent="0.25">
      <c r="A59" s="7"/>
      <c r="B59" s="8"/>
      <c r="C59" s="9"/>
      <c r="D59" s="10"/>
      <c r="E59" s="9"/>
      <c r="F59" s="160"/>
    </row>
    <row r="60" spans="1:6" ht="18.75" customHeight="1" x14ac:dyDescent="0.25">
      <c r="A60" s="162" t="s">
        <v>0</v>
      </c>
      <c r="B60" s="163"/>
      <c r="C60" s="164" t="s">
        <v>12</v>
      </c>
      <c r="D60" s="165"/>
      <c r="E60" s="11"/>
      <c r="F60" s="161"/>
    </row>
    <row r="61" spans="1:6" ht="15" customHeight="1" x14ac:dyDescent="0.25">
      <c r="A61" s="166" t="s">
        <v>2</v>
      </c>
      <c r="B61" s="166" t="s">
        <v>3</v>
      </c>
      <c r="C61" s="168" t="s">
        <v>4</v>
      </c>
      <c r="D61" s="169"/>
      <c r="E61" s="170" t="s">
        <v>13</v>
      </c>
      <c r="F61" s="171"/>
    </row>
    <row r="62" spans="1:6" ht="15" customHeight="1" x14ac:dyDescent="0.25">
      <c r="A62" s="167"/>
      <c r="B62" s="167"/>
      <c r="C62" s="58" t="s">
        <v>6</v>
      </c>
      <c r="D62" s="58" t="s">
        <v>7</v>
      </c>
      <c r="E62" s="58" t="s">
        <v>6</v>
      </c>
      <c r="F62" s="58" t="s">
        <v>7</v>
      </c>
    </row>
    <row r="63" spans="1:6" ht="15" customHeight="1" x14ac:dyDescent="0.25">
      <c r="A63" s="97" t="str">
        <f>A32</f>
        <v>Caribe Mariner</v>
      </c>
      <c r="B63" s="107">
        <f>B32</f>
        <v>703</v>
      </c>
      <c r="C63" s="99">
        <f>D63</f>
        <v>45566</v>
      </c>
      <c r="D63" s="100">
        <f>D32</f>
        <v>45566</v>
      </c>
      <c r="E63" s="99">
        <f>F63</f>
        <v>45569</v>
      </c>
      <c r="F63" s="100">
        <f>D63+3</f>
        <v>45569</v>
      </c>
    </row>
    <row r="64" spans="1:6" ht="15" customHeight="1" x14ac:dyDescent="0.25">
      <c r="A64" s="59" t="str">
        <f>A34</f>
        <v>Caribe Mariner (delayed)</v>
      </c>
      <c r="B64" s="60">
        <f>B34</f>
        <v>704</v>
      </c>
      <c r="C64" s="61">
        <f t="shared" ref="C64:C67" si="10">D64</f>
        <v>45576</v>
      </c>
      <c r="D64" s="62">
        <f>D34</f>
        <v>45576</v>
      </c>
      <c r="E64" s="145">
        <f t="shared" ref="E64:E67" si="11">F64</f>
        <v>45580</v>
      </c>
      <c r="F64" s="63">
        <f>D64+4</f>
        <v>45580</v>
      </c>
    </row>
    <row r="65" spans="1:7" ht="15" customHeight="1" x14ac:dyDescent="0.25">
      <c r="A65" s="101" t="str">
        <f>A35</f>
        <v>Guadalupe</v>
      </c>
      <c r="B65" s="146">
        <f>B35</f>
        <v>18</v>
      </c>
      <c r="C65" s="102">
        <f t="shared" si="10"/>
        <v>45580</v>
      </c>
      <c r="D65" s="103">
        <f>D35</f>
        <v>45580</v>
      </c>
      <c r="E65" s="102">
        <f t="shared" si="11"/>
        <v>45583</v>
      </c>
      <c r="F65" s="104">
        <f t="shared" ref="F65:F67" si="12">D65+3</f>
        <v>45583</v>
      </c>
    </row>
    <row r="66" spans="1:7" ht="15" customHeight="1" x14ac:dyDescent="0.25">
      <c r="A66" s="59" t="str">
        <f>A37</f>
        <v>Caribe Mariner</v>
      </c>
      <c r="B66" s="106">
        <f>B37</f>
        <v>705</v>
      </c>
      <c r="C66" s="61">
        <f t="shared" si="10"/>
        <v>45587</v>
      </c>
      <c r="D66" s="62">
        <f>D37</f>
        <v>45587</v>
      </c>
      <c r="E66" s="61">
        <f t="shared" si="11"/>
        <v>45590</v>
      </c>
      <c r="F66" s="63">
        <f t="shared" si="12"/>
        <v>45590</v>
      </c>
    </row>
    <row r="67" spans="1:7" ht="15" customHeight="1" x14ac:dyDescent="0.25">
      <c r="A67" s="108" t="str">
        <f>A39</f>
        <v>Vanquish</v>
      </c>
      <c r="B67" s="98">
        <f>B39</f>
        <v>288</v>
      </c>
      <c r="C67" s="65">
        <f t="shared" si="10"/>
        <v>45594</v>
      </c>
      <c r="D67" s="71">
        <f>D39</f>
        <v>45594</v>
      </c>
      <c r="E67" s="65">
        <f t="shared" si="11"/>
        <v>45597</v>
      </c>
      <c r="F67" s="66">
        <f t="shared" si="12"/>
        <v>45597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58" t="s">
        <v>14</v>
      </c>
      <c r="B69" s="158"/>
      <c r="C69" s="158"/>
      <c r="D69" s="158"/>
      <c r="E69" s="158"/>
      <c r="F69" s="26"/>
    </row>
    <row r="70" spans="1:7" ht="12.75" customHeight="1" x14ac:dyDescent="0.25">
      <c r="A70" s="12"/>
      <c r="B70" s="20"/>
      <c r="C70" s="13"/>
      <c r="D70" s="21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E987B-4368-4627-A0CE-6ECBF09685DF}">
  <sheetPr>
    <tabColor rgb="FFFFFF00"/>
  </sheetPr>
  <dimension ref="A1:K71"/>
  <sheetViews>
    <sheetView zoomScale="140" zoomScaleNormal="140" workbookViewId="0">
      <selection activeCell="E52" sqref="E52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86">
        <v>45536</v>
      </c>
      <c r="B1" s="186"/>
      <c r="C1" s="186"/>
      <c r="D1" s="186"/>
      <c r="E1" s="186"/>
      <c r="F1" s="186"/>
    </row>
    <row r="2" spans="1:11" ht="15" customHeight="1" x14ac:dyDescent="0.25">
      <c r="C2" s="33" t="s">
        <v>19</v>
      </c>
      <c r="D2" s="34">
        <f ca="1">NOW()</f>
        <v>45846.490394097222</v>
      </c>
      <c r="E2" s="22"/>
      <c r="F2" s="22"/>
    </row>
    <row r="3" spans="1:11" ht="90" customHeight="1" x14ac:dyDescent="0.25">
      <c r="A3" s="32"/>
      <c r="B3" s="32"/>
      <c r="C3" s="32"/>
      <c r="D3" s="16" t="s">
        <v>24</v>
      </c>
      <c r="F3" s="16" t="s">
        <v>25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7" t="s">
        <v>28</v>
      </c>
      <c r="B10" s="114">
        <v>41</v>
      </c>
      <c r="C10" s="45">
        <f t="shared" ref="C10:C19" si="0">D10</f>
        <v>45538</v>
      </c>
      <c r="D10" s="39">
        <v>45538</v>
      </c>
      <c r="E10" s="144">
        <f>F10</f>
        <v>45540</v>
      </c>
      <c r="F10" s="143">
        <f>D10+2</f>
        <v>45540</v>
      </c>
      <c r="I10" s="27"/>
      <c r="J10" s="28"/>
      <c r="K10" s="29"/>
    </row>
    <row r="11" spans="1:11" ht="15" customHeight="1" x14ac:dyDescent="0.25">
      <c r="A11" s="47" t="s">
        <v>21</v>
      </c>
      <c r="B11" s="82">
        <v>754</v>
      </c>
      <c r="C11" s="57">
        <f t="shared" si="0"/>
        <v>45540</v>
      </c>
      <c r="D11" s="48">
        <f>D10+2</f>
        <v>45540</v>
      </c>
      <c r="E11" s="54">
        <f t="shared" ref="E11:E19" si="1">F11</f>
        <v>45542</v>
      </c>
      <c r="F11" s="49">
        <f t="shared" ref="F11:F19" si="2">D11+2</f>
        <v>45542</v>
      </c>
      <c r="I11" s="27"/>
      <c r="J11" s="28"/>
      <c r="K11" s="29"/>
    </row>
    <row r="12" spans="1:11" ht="15" customHeight="1" x14ac:dyDescent="0.25">
      <c r="A12" s="37" t="s">
        <v>28</v>
      </c>
      <c r="B12" s="113">
        <f>B10+1</f>
        <v>42</v>
      </c>
      <c r="C12" s="95">
        <f t="shared" si="0"/>
        <v>45544</v>
      </c>
      <c r="D12" s="38">
        <f>D10+6</f>
        <v>45544</v>
      </c>
      <c r="E12" s="55">
        <f t="shared" si="1"/>
        <v>45546</v>
      </c>
      <c r="F12" s="38">
        <f t="shared" si="2"/>
        <v>45546</v>
      </c>
      <c r="I12" s="30"/>
      <c r="J12" s="28"/>
      <c r="K12" s="29"/>
    </row>
    <row r="13" spans="1:11" ht="15" customHeight="1" x14ac:dyDescent="0.25">
      <c r="A13" s="47" t="s">
        <v>21</v>
      </c>
      <c r="B13" s="82">
        <f>B11+1</f>
        <v>755</v>
      </c>
      <c r="C13" s="46">
        <f t="shared" si="0"/>
        <v>45547</v>
      </c>
      <c r="D13" s="49">
        <f>D11+7</f>
        <v>45547</v>
      </c>
      <c r="E13" s="52">
        <f t="shared" si="1"/>
        <v>45549</v>
      </c>
      <c r="F13" s="49">
        <f t="shared" si="2"/>
        <v>45549</v>
      </c>
      <c r="I13" s="30"/>
      <c r="J13" s="28"/>
      <c r="K13" s="29"/>
    </row>
    <row r="14" spans="1:11" ht="12.75" customHeight="1" x14ac:dyDescent="0.25">
      <c r="A14" s="37" t="s">
        <v>28</v>
      </c>
      <c r="B14" s="113">
        <f>B12+1</f>
        <v>43</v>
      </c>
      <c r="C14" s="95">
        <f t="shared" si="0"/>
        <v>45551</v>
      </c>
      <c r="D14" s="38">
        <f>D12+7</f>
        <v>45551</v>
      </c>
      <c r="E14" s="55">
        <f t="shared" si="1"/>
        <v>45553</v>
      </c>
      <c r="F14" s="38">
        <f t="shared" si="2"/>
        <v>45553</v>
      </c>
      <c r="I14" s="30"/>
      <c r="J14" s="28"/>
      <c r="K14" s="29"/>
    </row>
    <row r="15" spans="1:11" ht="15" customHeight="1" x14ac:dyDescent="0.25">
      <c r="A15" s="47" t="s">
        <v>21</v>
      </c>
      <c r="B15" s="82">
        <f t="shared" ref="B15" si="3">B13+1</f>
        <v>756</v>
      </c>
      <c r="C15" s="46">
        <f t="shared" si="0"/>
        <v>45554</v>
      </c>
      <c r="D15" s="49">
        <f>D13+7</f>
        <v>45554</v>
      </c>
      <c r="E15" s="52">
        <f t="shared" si="1"/>
        <v>45556</v>
      </c>
      <c r="F15" s="49">
        <f t="shared" si="2"/>
        <v>45556</v>
      </c>
      <c r="I15" s="30"/>
      <c r="J15" s="28"/>
      <c r="K15" s="29"/>
    </row>
    <row r="16" spans="1:11" ht="15" customHeight="1" x14ac:dyDescent="0.25">
      <c r="A16" s="37" t="s">
        <v>28</v>
      </c>
      <c r="B16" s="113">
        <f>B14+1</f>
        <v>44</v>
      </c>
      <c r="C16" s="45">
        <f t="shared" si="0"/>
        <v>45558</v>
      </c>
      <c r="D16" s="38">
        <f t="shared" ref="D16" si="4">D14+7</f>
        <v>45558</v>
      </c>
      <c r="E16" s="144">
        <f t="shared" si="1"/>
        <v>45561</v>
      </c>
      <c r="F16" s="143">
        <f>D16+3</f>
        <v>45561</v>
      </c>
      <c r="I16" s="30"/>
      <c r="J16" s="28"/>
      <c r="K16" s="29"/>
    </row>
    <row r="17" spans="1:11" ht="15" customHeight="1" x14ac:dyDescent="0.25">
      <c r="A17" s="47" t="s">
        <v>21</v>
      </c>
      <c r="B17" s="82">
        <f>B15+1</f>
        <v>757</v>
      </c>
      <c r="C17" s="46">
        <f t="shared" si="0"/>
        <v>45561</v>
      </c>
      <c r="D17" s="49">
        <f>D15+7</f>
        <v>45561</v>
      </c>
      <c r="E17" s="54">
        <f t="shared" si="1"/>
        <v>45563</v>
      </c>
      <c r="F17" s="49">
        <f>D17+2</f>
        <v>45563</v>
      </c>
      <c r="I17" s="30"/>
      <c r="J17" s="28"/>
      <c r="K17" s="29"/>
    </row>
    <row r="18" spans="1:11" ht="15" customHeight="1" x14ac:dyDescent="0.25">
      <c r="A18" s="37" t="s">
        <v>28</v>
      </c>
      <c r="B18" s="113">
        <f>B16+1</f>
        <v>45</v>
      </c>
      <c r="C18" s="45">
        <f t="shared" si="0"/>
        <v>45565</v>
      </c>
      <c r="D18" s="38">
        <f>D16+7</f>
        <v>45565</v>
      </c>
      <c r="E18" s="55">
        <f t="shared" si="1"/>
        <v>45567</v>
      </c>
      <c r="F18" s="38">
        <f t="shared" si="2"/>
        <v>45567</v>
      </c>
      <c r="I18" s="30"/>
      <c r="J18" s="28"/>
      <c r="K18" s="29"/>
    </row>
    <row r="19" spans="1:11" ht="15" customHeight="1" x14ac:dyDescent="0.25">
      <c r="A19" s="47" t="s">
        <v>21</v>
      </c>
      <c r="B19" s="82">
        <f>B17+1</f>
        <v>758</v>
      </c>
      <c r="C19" s="46">
        <f t="shared" si="0"/>
        <v>45568</v>
      </c>
      <c r="D19" s="49">
        <f>D17+7</f>
        <v>45568</v>
      </c>
      <c r="E19" s="52">
        <f t="shared" si="1"/>
        <v>45570</v>
      </c>
      <c r="F19" s="49">
        <f t="shared" si="2"/>
        <v>45570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1"/>
      <c r="B26" s="15"/>
      <c r="C26" s="16"/>
      <c r="D26" s="17"/>
      <c r="E26" s="16"/>
      <c r="F26" s="17"/>
    </row>
    <row r="27" spans="1:11" ht="7.5" customHeight="1" x14ac:dyDescent="0.25">
      <c r="A27" s="8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0"/>
    </row>
    <row r="29" spans="1:11" ht="18.75" customHeight="1" x14ac:dyDescent="0.25">
      <c r="A29" s="162" t="s">
        <v>0</v>
      </c>
      <c r="B29" s="163"/>
      <c r="C29" s="179" t="s">
        <v>8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4</v>
      </c>
      <c r="D30" s="184"/>
      <c r="E30" s="185" t="s">
        <v>9</v>
      </c>
      <c r="F30" s="184"/>
    </row>
    <row r="31" spans="1:11" ht="15" customHeight="1" x14ac:dyDescent="0.25">
      <c r="A31" s="182"/>
      <c r="B31" s="182"/>
      <c r="C31" s="74" t="s">
        <v>6</v>
      </c>
      <c r="D31" s="80" t="s">
        <v>7</v>
      </c>
      <c r="E31" s="75" t="s">
        <v>6</v>
      </c>
      <c r="F31" s="75" t="s">
        <v>7</v>
      </c>
    </row>
    <row r="32" spans="1:11" ht="15" customHeight="1" x14ac:dyDescent="0.25">
      <c r="A32" s="87" t="s">
        <v>35</v>
      </c>
      <c r="B32" s="118" t="s">
        <v>23</v>
      </c>
      <c r="C32" s="76">
        <f t="shared" ref="C32:C41" si="5">D32</f>
        <v>45538</v>
      </c>
      <c r="D32" s="79">
        <f>D10</f>
        <v>45538</v>
      </c>
      <c r="E32" s="56">
        <f t="shared" ref="E32:E41" si="6">F32</f>
        <v>45542</v>
      </c>
      <c r="F32" s="78">
        <f>D32+4</f>
        <v>45542</v>
      </c>
    </row>
    <row r="33" spans="1:6" ht="15" customHeight="1" x14ac:dyDescent="0.25">
      <c r="A33" s="88" t="s">
        <v>22</v>
      </c>
      <c r="B33" s="94">
        <v>283</v>
      </c>
      <c r="C33" s="68">
        <f t="shared" si="5"/>
        <v>45541</v>
      </c>
      <c r="D33" s="69">
        <f>D32+3</f>
        <v>45541</v>
      </c>
      <c r="E33" s="70">
        <f t="shared" si="6"/>
        <v>45544</v>
      </c>
      <c r="F33" s="69">
        <f>D33+3</f>
        <v>45544</v>
      </c>
    </row>
    <row r="34" spans="1:6" ht="15" customHeight="1" x14ac:dyDescent="0.25">
      <c r="A34" s="87" t="s">
        <v>26</v>
      </c>
      <c r="B34" s="90">
        <v>701</v>
      </c>
      <c r="C34" s="76">
        <f t="shared" si="5"/>
        <v>45545</v>
      </c>
      <c r="D34" s="77">
        <f t="shared" ref="D34:D36" si="7">D32+7</f>
        <v>45545</v>
      </c>
      <c r="E34" s="56">
        <f t="shared" si="6"/>
        <v>45549</v>
      </c>
      <c r="F34" s="78">
        <f>D34+4</f>
        <v>45549</v>
      </c>
    </row>
    <row r="35" spans="1:6" ht="15" customHeight="1" x14ac:dyDescent="0.25">
      <c r="A35" s="88" t="s">
        <v>34</v>
      </c>
      <c r="B35" s="94" t="s">
        <v>36</v>
      </c>
      <c r="C35" s="68">
        <f t="shared" si="5"/>
        <v>45548</v>
      </c>
      <c r="D35" s="69">
        <f>D33+7</f>
        <v>45548</v>
      </c>
      <c r="E35" s="70">
        <f t="shared" si="6"/>
        <v>45551</v>
      </c>
      <c r="F35" s="69">
        <f>D35+3</f>
        <v>45551</v>
      </c>
    </row>
    <row r="36" spans="1:6" ht="15" customHeight="1" x14ac:dyDescent="0.25">
      <c r="A36" s="87" t="s">
        <v>22</v>
      </c>
      <c r="B36" s="90">
        <v>284</v>
      </c>
      <c r="C36" s="76">
        <f t="shared" si="5"/>
        <v>45552</v>
      </c>
      <c r="D36" s="77">
        <f t="shared" si="7"/>
        <v>45552</v>
      </c>
      <c r="E36" s="119">
        <f t="shared" si="6"/>
        <v>45557</v>
      </c>
      <c r="F36" s="120">
        <f>D36+5</f>
        <v>45557</v>
      </c>
    </row>
    <row r="37" spans="1:6" ht="15" customHeight="1" x14ac:dyDescent="0.25">
      <c r="A37" s="88" t="s">
        <v>26</v>
      </c>
      <c r="B37" s="94">
        <v>702</v>
      </c>
      <c r="C37" s="68">
        <f t="shared" si="5"/>
        <v>45555</v>
      </c>
      <c r="D37" s="69">
        <f>D35+7</f>
        <v>45555</v>
      </c>
      <c r="E37" s="70">
        <f t="shared" si="6"/>
        <v>45558</v>
      </c>
      <c r="F37" s="69">
        <f>D37+3</f>
        <v>45558</v>
      </c>
    </row>
    <row r="38" spans="1:6" ht="15" customHeight="1" x14ac:dyDescent="0.25">
      <c r="A38" s="87" t="s">
        <v>38</v>
      </c>
      <c r="B38" s="90">
        <v>16</v>
      </c>
      <c r="C38" s="72">
        <f t="shared" si="5"/>
        <v>45559</v>
      </c>
      <c r="D38" s="77">
        <f>D36+7</f>
        <v>45559</v>
      </c>
      <c r="E38" s="119">
        <f t="shared" si="6"/>
        <v>45564</v>
      </c>
      <c r="F38" s="120">
        <f>D38+5</f>
        <v>45564</v>
      </c>
    </row>
    <row r="39" spans="1:6" ht="15" customHeight="1" x14ac:dyDescent="0.25">
      <c r="A39" s="133" t="s">
        <v>22</v>
      </c>
      <c r="B39" s="134">
        <v>285</v>
      </c>
      <c r="C39" s="68">
        <f t="shared" si="5"/>
        <v>45562</v>
      </c>
      <c r="D39" s="69">
        <f>D37+7</f>
        <v>45562</v>
      </c>
      <c r="E39" s="70">
        <f t="shared" si="6"/>
        <v>45565</v>
      </c>
      <c r="F39" s="69">
        <f>D39+3</f>
        <v>45565</v>
      </c>
    </row>
    <row r="40" spans="1:6" ht="15" customHeight="1" x14ac:dyDescent="0.25">
      <c r="A40" s="87" t="s">
        <v>26</v>
      </c>
      <c r="B40" s="90">
        <v>703</v>
      </c>
      <c r="C40" s="72">
        <f t="shared" si="5"/>
        <v>45566</v>
      </c>
      <c r="D40" s="77">
        <f>D38+7</f>
        <v>45566</v>
      </c>
      <c r="E40" s="56">
        <f t="shared" si="6"/>
        <v>45570</v>
      </c>
      <c r="F40" s="78">
        <f>D40+4</f>
        <v>45570</v>
      </c>
    </row>
    <row r="41" spans="1:6" ht="15" customHeight="1" x14ac:dyDescent="0.25">
      <c r="A41" s="88" t="s">
        <v>34</v>
      </c>
      <c r="B41" s="94">
        <v>17</v>
      </c>
      <c r="C41" s="68">
        <f t="shared" si="5"/>
        <v>45569</v>
      </c>
      <c r="D41" s="69">
        <f>D39+7</f>
        <v>45569</v>
      </c>
      <c r="E41" s="70">
        <f t="shared" si="6"/>
        <v>45572</v>
      </c>
      <c r="F41" s="69">
        <f>D41+3</f>
        <v>45572</v>
      </c>
    </row>
    <row r="42" spans="1:6" ht="15" customHeight="1" x14ac:dyDescent="0.25">
      <c r="A42" s="159" t="s">
        <v>15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14</v>
      </c>
      <c r="B43" s="158"/>
      <c r="C43" s="158"/>
      <c r="D43" s="158"/>
      <c r="E43" s="158"/>
      <c r="F43" s="2"/>
    </row>
    <row r="44" spans="1:6" x14ac:dyDescent="0.25">
      <c r="A44" s="41" t="s">
        <v>39</v>
      </c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10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11</v>
      </c>
      <c r="F48" s="178"/>
    </row>
    <row r="49" spans="1:6" ht="15" customHeight="1" thickBot="1" x14ac:dyDescent="0.3">
      <c r="A49" s="173"/>
      <c r="B49" s="19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83" t="str">
        <f>A33</f>
        <v>Vanquish</v>
      </c>
      <c r="B50" s="91">
        <f>B33</f>
        <v>283</v>
      </c>
      <c r="C50" s="50">
        <f t="shared" ref="C50:C56" si="8">D50</f>
        <v>45541</v>
      </c>
      <c r="D50" s="35">
        <f>D33</f>
        <v>45541</v>
      </c>
      <c r="E50" s="128">
        <f t="shared" ref="E50:E56" si="9">F50</f>
        <v>45546</v>
      </c>
      <c r="F50" s="129">
        <f>D50+5</f>
        <v>45546</v>
      </c>
    </row>
    <row r="51" spans="1:6" ht="15" customHeight="1" x14ac:dyDescent="0.25">
      <c r="A51" s="84" t="str">
        <f t="shared" ref="A51:B53" si="10">A35</f>
        <v>Guadalupe</v>
      </c>
      <c r="B51" s="92" t="str">
        <f t="shared" si="10"/>
        <v>015</v>
      </c>
      <c r="C51" s="51">
        <f t="shared" si="8"/>
        <v>45548</v>
      </c>
      <c r="D51" s="42">
        <f>D35</f>
        <v>45548</v>
      </c>
      <c r="E51" s="51">
        <f t="shared" si="9"/>
        <v>45552</v>
      </c>
      <c r="F51" s="42">
        <f>D51+4</f>
        <v>45552</v>
      </c>
    </row>
    <row r="52" spans="1:6" ht="15" customHeight="1" x14ac:dyDescent="0.25">
      <c r="A52" s="85" t="s">
        <v>37</v>
      </c>
      <c r="B52" s="91" t="s">
        <v>23</v>
      </c>
      <c r="C52" s="130">
        <f t="shared" si="8"/>
        <v>45552</v>
      </c>
      <c r="D52" s="131">
        <f>D36</f>
        <v>45552</v>
      </c>
      <c r="E52" s="139">
        <f t="shared" si="9"/>
        <v>45558</v>
      </c>
      <c r="F52" s="140">
        <f>F36+1</f>
        <v>45558</v>
      </c>
    </row>
    <row r="53" spans="1:6" ht="15" customHeight="1" x14ac:dyDescent="0.25">
      <c r="A53" s="112" t="str">
        <f t="shared" si="10"/>
        <v>Caribe Mariner</v>
      </c>
      <c r="B53" s="122">
        <f t="shared" si="10"/>
        <v>702</v>
      </c>
      <c r="C53" s="123">
        <f t="shared" si="8"/>
        <v>45555</v>
      </c>
      <c r="D53" s="124">
        <f>D37</f>
        <v>45555</v>
      </c>
      <c r="E53" s="141">
        <f t="shared" si="9"/>
        <v>45561</v>
      </c>
      <c r="F53" s="142">
        <f>D53+6</f>
        <v>45561</v>
      </c>
    </row>
    <row r="54" spans="1:6" ht="15" customHeight="1" x14ac:dyDescent="0.25">
      <c r="A54" s="85" t="str">
        <f>A39</f>
        <v>Vanquish</v>
      </c>
      <c r="B54" s="91">
        <f>B39</f>
        <v>285</v>
      </c>
      <c r="C54" s="53">
        <f t="shared" si="8"/>
        <v>45562</v>
      </c>
      <c r="D54" s="121">
        <f>D39</f>
        <v>45562</v>
      </c>
      <c r="E54" s="53">
        <f t="shared" si="9"/>
        <v>45566</v>
      </c>
      <c r="F54" s="121">
        <f t="shared" ref="F54" si="11">D54+4</f>
        <v>45566</v>
      </c>
    </row>
    <row r="55" spans="1:6" ht="12.75" customHeight="1" x14ac:dyDescent="0.25">
      <c r="A55" s="112" t="str">
        <f>A41</f>
        <v>Guadalupe</v>
      </c>
      <c r="B55" s="122">
        <f>B41</f>
        <v>17</v>
      </c>
      <c r="C55" s="123">
        <f t="shared" si="8"/>
        <v>45569</v>
      </c>
      <c r="D55" s="126">
        <f>D41</f>
        <v>45569</v>
      </c>
      <c r="E55" s="125">
        <f t="shared" si="9"/>
        <v>45573</v>
      </c>
      <c r="F55" s="127">
        <f>D55+4</f>
        <v>45573</v>
      </c>
    </row>
    <row r="56" spans="1:6" ht="15" customHeight="1" x14ac:dyDescent="0.25">
      <c r="A56" s="85" t="s">
        <v>26</v>
      </c>
      <c r="B56" s="91">
        <f>B40+1</f>
        <v>704</v>
      </c>
      <c r="C56" s="53">
        <f t="shared" si="8"/>
        <v>45576</v>
      </c>
      <c r="D56" s="121">
        <f>D55+7</f>
        <v>45576</v>
      </c>
      <c r="E56" s="53">
        <f t="shared" si="9"/>
        <v>45580</v>
      </c>
      <c r="F56" s="121">
        <f>D56+4</f>
        <v>45580</v>
      </c>
    </row>
    <row r="57" spans="1:6" ht="12.75" customHeight="1" x14ac:dyDescent="0.25">
      <c r="A57" s="159" t="s">
        <v>16</v>
      </c>
      <c r="B57" s="159"/>
      <c r="C57" s="159"/>
      <c r="D57" s="159"/>
      <c r="E57" s="159"/>
      <c r="F57" s="2"/>
    </row>
    <row r="58" spans="1:6" ht="12.75" customHeight="1" x14ac:dyDescent="0.25">
      <c r="A58" s="158" t="s">
        <v>14</v>
      </c>
      <c r="B58" s="158"/>
      <c r="C58" s="158"/>
      <c r="D58" s="158"/>
      <c r="E58" s="158"/>
      <c r="F58" s="2"/>
    </row>
    <row r="59" spans="1:6" ht="17.25" customHeight="1" x14ac:dyDescent="0.25">
      <c r="A59" s="117" t="s">
        <v>32</v>
      </c>
      <c r="B59" s="81"/>
      <c r="C59" s="81"/>
      <c r="D59" s="81"/>
      <c r="E59" s="81"/>
      <c r="F59" s="2"/>
    </row>
    <row r="60" spans="1:6" ht="26.25" customHeight="1" x14ac:dyDescent="0.25">
      <c r="A60" s="7"/>
      <c r="B60" s="8"/>
      <c r="C60" s="9"/>
      <c r="D60" s="10"/>
      <c r="E60" s="9"/>
      <c r="F60" s="160"/>
    </row>
    <row r="61" spans="1:6" ht="18.75" customHeight="1" x14ac:dyDescent="0.25">
      <c r="A61" s="162" t="s">
        <v>0</v>
      </c>
      <c r="B61" s="163"/>
      <c r="C61" s="164" t="s">
        <v>12</v>
      </c>
      <c r="D61" s="165"/>
      <c r="E61" s="11"/>
      <c r="F61" s="161"/>
    </row>
    <row r="62" spans="1:6" ht="15" customHeight="1" x14ac:dyDescent="0.25">
      <c r="A62" s="166" t="s">
        <v>2</v>
      </c>
      <c r="B62" s="166" t="s">
        <v>3</v>
      </c>
      <c r="C62" s="168" t="s">
        <v>4</v>
      </c>
      <c r="D62" s="169"/>
      <c r="E62" s="170" t="s">
        <v>13</v>
      </c>
      <c r="F62" s="171"/>
    </row>
    <row r="63" spans="1:6" ht="15" customHeight="1" x14ac:dyDescent="0.25">
      <c r="A63" s="167"/>
      <c r="B63" s="167"/>
      <c r="C63" s="58" t="s">
        <v>6</v>
      </c>
      <c r="D63" s="58" t="s">
        <v>7</v>
      </c>
      <c r="E63" s="58" t="s">
        <v>6</v>
      </c>
      <c r="F63" s="58" t="s">
        <v>7</v>
      </c>
    </row>
    <row r="64" spans="1:6" ht="15" customHeight="1" x14ac:dyDescent="0.25">
      <c r="A64" s="97" t="s">
        <v>22</v>
      </c>
      <c r="B64" s="107">
        <v>283</v>
      </c>
      <c r="C64" s="99">
        <f>D64</f>
        <v>45541</v>
      </c>
      <c r="D64" s="100">
        <f>D32+3</f>
        <v>45541</v>
      </c>
      <c r="E64" s="137">
        <f>F64</f>
        <v>45545</v>
      </c>
      <c r="F64" s="138">
        <f>D64+4</f>
        <v>45545</v>
      </c>
    </row>
    <row r="65" spans="1:7" ht="15" customHeight="1" x14ac:dyDescent="0.25">
      <c r="A65" s="59" t="str">
        <f>A34</f>
        <v>Caribe Mariner</v>
      </c>
      <c r="B65" s="60">
        <f>B34</f>
        <v>701</v>
      </c>
      <c r="C65" s="61">
        <f t="shared" ref="C65:C68" si="12">D65</f>
        <v>45545</v>
      </c>
      <c r="D65" s="62">
        <f>D34</f>
        <v>45545</v>
      </c>
      <c r="E65" s="61">
        <f t="shared" ref="E65:E68" si="13">F65</f>
        <v>45548</v>
      </c>
      <c r="F65" s="63">
        <f>D65+3</f>
        <v>45548</v>
      </c>
    </row>
    <row r="66" spans="1:7" ht="15" customHeight="1" x14ac:dyDescent="0.25">
      <c r="A66" s="101" t="str">
        <f>A36</f>
        <v>Vanquish</v>
      </c>
      <c r="B66" s="105">
        <f>B36</f>
        <v>284</v>
      </c>
      <c r="C66" s="102">
        <f t="shared" si="12"/>
        <v>45552</v>
      </c>
      <c r="D66" s="103">
        <f>D36</f>
        <v>45552</v>
      </c>
      <c r="E66" s="102">
        <f t="shared" si="13"/>
        <v>45555</v>
      </c>
      <c r="F66" s="104">
        <f t="shared" ref="F66:F68" si="14">D66+3</f>
        <v>45555</v>
      </c>
    </row>
    <row r="67" spans="1:7" ht="15" customHeight="1" x14ac:dyDescent="0.25">
      <c r="A67" s="59" t="str">
        <f>A38</f>
        <v>Guadalupe ***</v>
      </c>
      <c r="B67" s="132">
        <f>B38</f>
        <v>16</v>
      </c>
      <c r="C67" s="61">
        <f t="shared" si="12"/>
        <v>45559</v>
      </c>
      <c r="D67" s="62">
        <f>D38</f>
        <v>45559</v>
      </c>
      <c r="E67" s="135">
        <f t="shared" si="13"/>
        <v>45565</v>
      </c>
      <c r="F67" s="136">
        <f>D67+6</f>
        <v>45565</v>
      </c>
    </row>
    <row r="68" spans="1:7" ht="15" customHeight="1" x14ac:dyDescent="0.25">
      <c r="A68" s="108" t="str">
        <f>A40</f>
        <v>Caribe Mariner</v>
      </c>
      <c r="B68" s="98">
        <f>B40</f>
        <v>703</v>
      </c>
      <c r="C68" s="65">
        <f t="shared" si="12"/>
        <v>45566</v>
      </c>
      <c r="D68" s="71">
        <f>D40</f>
        <v>45566</v>
      </c>
      <c r="E68" s="65">
        <f t="shared" si="13"/>
        <v>45569</v>
      </c>
      <c r="F68" s="66">
        <f t="shared" si="14"/>
        <v>45569</v>
      </c>
    </row>
    <row r="69" spans="1:7" ht="15" customHeight="1" x14ac:dyDescent="0.25">
      <c r="A69" s="24" t="s">
        <v>17</v>
      </c>
      <c r="B69" s="24"/>
      <c r="C69" s="24"/>
      <c r="D69" s="23"/>
      <c r="E69" s="23"/>
      <c r="F69" s="23"/>
      <c r="G69" s="25"/>
    </row>
    <row r="70" spans="1:7" x14ac:dyDescent="0.25">
      <c r="A70" s="158" t="s">
        <v>14</v>
      </c>
      <c r="B70" s="158"/>
      <c r="C70" s="158"/>
      <c r="D70" s="158"/>
      <c r="E70" s="158"/>
      <c r="F70" s="26"/>
    </row>
    <row r="71" spans="1:7" ht="12.75" customHeight="1" x14ac:dyDescent="0.25">
      <c r="A71" s="12"/>
      <c r="B71" s="20"/>
      <c r="C71" s="13"/>
      <c r="D71" s="21"/>
      <c r="E71" s="13"/>
      <c r="F71" s="14"/>
    </row>
  </sheetData>
  <mergeCells count="35">
    <mergeCell ref="A70:E70"/>
    <mergeCell ref="A57:E57"/>
    <mergeCell ref="A58:E58"/>
    <mergeCell ref="F60:F61"/>
    <mergeCell ref="A61:B61"/>
    <mergeCell ref="C61:D61"/>
    <mergeCell ref="A62:A63"/>
    <mergeCell ref="B62:B63"/>
    <mergeCell ref="C62:D62"/>
    <mergeCell ref="E62:F62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88E5A-AD9C-495E-9D79-A41B8426E579}">
  <sheetPr>
    <tabColor rgb="FFFFFF00"/>
  </sheetPr>
  <dimension ref="A1:K70"/>
  <sheetViews>
    <sheetView zoomScaleNormal="100" workbookViewId="0">
      <selection activeCell="A56" sqref="A56:E56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86">
        <v>45505</v>
      </c>
      <c r="B1" s="186"/>
      <c r="C1" s="186"/>
      <c r="D1" s="186"/>
      <c r="E1" s="186"/>
      <c r="F1" s="186"/>
    </row>
    <row r="2" spans="1:11" ht="15" customHeight="1" x14ac:dyDescent="0.25">
      <c r="C2" s="33" t="s">
        <v>19</v>
      </c>
      <c r="D2" s="34">
        <f ca="1">NOW()</f>
        <v>45846.490394097222</v>
      </c>
      <c r="E2" s="22"/>
      <c r="F2" s="22"/>
    </row>
    <row r="3" spans="1:11" ht="90" customHeight="1" x14ac:dyDescent="0.25">
      <c r="A3" s="32"/>
      <c r="B3" s="32"/>
      <c r="C3" s="32"/>
      <c r="D3" s="16" t="s">
        <v>24</v>
      </c>
      <c r="F3" s="16" t="s">
        <v>25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7" t="s">
        <v>28</v>
      </c>
      <c r="B10" s="114">
        <v>36</v>
      </c>
      <c r="C10" s="45">
        <f t="shared" ref="C10:C19" si="0">D10</f>
        <v>45502</v>
      </c>
      <c r="D10" s="39">
        <v>45502</v>
      </c>
      <c r="E10" s="55">
        <f>F10</f>
        <v>45504</v>
      </c>
      <c r="F10" s="38">
        <f>D10+2</f>
        <v>45504</v>
      </c>
      <c r="I10" s="27"/>
      <c r="J10" s="28"/>
      <c r="K10" s="29"/>
    </row>
    <row r="11" spans="1:11" ht="15" customHeight="1" x14ac:dyDescent="0.25">
      <c r="A11" s="47" t="s">
        <v>20</v>
      </c>
      <c r="B11" s="82">
        <v>659</v>
      </c>
      <c r="C11" s="57">
        <f t="shared" si="0"/>
        <v>45505</v>
      </c>
      <c r="D11" s="48">
        <f>D10+3</f>
        <v>45505</v>
      </c>
      <c r="E11" s="54">
        <f t="shared" ref="E11:E19" si="1">F11</f>
        <v>45507</v>
      </c>
      <c r="F11" s="49">
        <f t="shared" ref="F11:F19" si="2">D11+2</f>
        <v>45507</v>
      </c>
      <c r="I11" s="27"/>
      <c r="J11" s="28"/>
      <c r="K11" s="29"/>
    </row>
    <row r="12" spans="1:11" ht="15" customHeight="1" x14ac:dyDescent="0.25">
      <c r="A12" s="37" t="s">
        <v>28</v>
      </c>
      <c r="B12" s="113">
        <f>B10+1</f>
        <v>37</v>
      </c>
      <c r="C12" s="95">
        <f t="shared" si="0"/>
        <v>45509</v>
      </c>
      <c r="D12" s="38">
        <f>D10+7</f>
        <v>45509</v>
      </c>
      <c r="E12" s="55">
        <f t="shared" si="1"/>
        <v>45511</v>
      </c>
      <c r="F12" s="38">
        <f t="shared" si="2"/>
        <v>45511</v>
      </c>
      <c r="I12" s="30"/>
      <c r="J12" s="28"/>
      <c r="K12" s="29"/>
    </row>
    <row r="13" spans="1:11" ht="15" customHeight="1" x14ac:dyDescent="0.25">
      <c r="A13" s="47" t="s">
        <v>20</v>
      </c>
      <c r="B13" s="82">
        <f>B11+1</f>
        <v>660</v>
      </c>
      <c r="C13" s="46">
        <f t="shared" si="0"/>
        <v>45512</v>
      </c>
      <c r="D13" s="49">
        <f>D11+7</f>
        <v>45512</v>
      </c>
      <c r="E13" s="52">
        <f t="shared" si="1"/>
        <v>45514</v>
      </c>
      <c r="F13" s="49">
        <f t="shared" si="2"/>
        <v>45514</v>
      </c>
      <c r="I13" s="30"/>
      <c r="J13" s="28"/>
      <c r="K13" s="29"/>
    </row>
    <row r="14" spans="1:11" ht="12.75" customHeight="1" x14ac:dyDescent="0.25">
      <c r="A14" s="37" t="s">
        <v>28</v>
      </c>
      <c r="B14" s="113">
        <f>B12+1</f>
        <v>38</v>
      </c>
      <c r="C14" s="95">
        <f t="shared" si="0"/>
        <v>45516</v>
      </c>
      <c r="D14" s="38">
        <f>D12+7</f>
        <v>45516</v>
      </c>
      <c r="E14" s="55">
        <f t="shared" si="1"/>
        <v>45518</v>
      </c>
      <c r="F14" s="38">
        <f t="shared" si="2"/>
        <v>45518</v>
      </c>
      <c r="I14" s="30"/>
      <c r="J14" s="28"/>
      <c r="K14" s="29"/>
    </row>
    <row r="15" spans="1:11" ht="15" customHeight="1" x14ac:dyDescent="0.25">
      <c r="A15" s="47" t="s">
        <v>21</v>
      </c>
      <c r="B15" s="82">
        <v>751</v>
      </c>
      <c r="C15" s="46">
        <f t="shared" si="0"/>
        <v>45519</v>
      </c>
      <c r="D15" s="49">
        <f>D13+7</f>
        <v>45519</v>
      </c>
      <c r="E15" s="52">
        <f t="shared" si="1"/>
        <v>45521</v>
      </c>
      <c r="F15" s="49">
        <f t="shared" si="2"/>
        <v>45521</v>
      </c>
      <c r="I15" s="30"/>
      <c r="J15" s="28"/>
      <c r="K15" s="29"/>
    </row>
    <row r="16" spans="1:11" ht="15" customHeight="1" x14ac:dyDescent="0.25">
      <c r="A16" s="37" t="s">
        <v>28</v>
      </c>
      <c r="B16" s="113">
        <f>B14+1</f>
        <v>39</v>
      </c>
      <c r="C16" s="45">
        <f t="shared" si="0"/>
        <v>45523</v>
      </c>
      <c r="D16" s="38">
        <f t="shared" ref="D16" si="3">D14+7</f>
        <v>45523</v>
      </c>
      <c r="E16" s="55">
        <f t="shared" si="1"/>
        <v>45525</v>
      </c>
      <c r="F16" s="38">
        <f t="shared" si="2"/>
        <v>45525</v>
      </c>
      <c r="I16" s="30"/>
      <c r="J16" s="28"/>
      <c r="K16" s="29"/>
    </row>
    <row r="17" spans="1:11" ht="15" customHeight="1" x14ac:dyDescent="0.25">
      <c r="A17" s="47" t="s">
        <v>21</v>
      </c>
      <c r="B17" s="82">
        <f>B15+1</f>
        <v>752</v>
      </c>
      <c r="C17" s="46">
        <f t="shared" si="0"/>
        <v>45526</v>
      </c>
      <c r="D17" s="49">
        <f>D15+7</f>
        <v>45526</v>
      </c>
      <c r="E17" s="54">
        <f t="shared" si="1"/>
        <v>45528</v>
      </c>
      <c r="F17" s="49">
        <f>D17+2</f>
        <v>45528</v>
      </c>
      <c r="I17" s="30"/>
      <c r="J17" s="28"/>
      <c r="K17" s="29"/>
    </row>
    <row r="18" spans="1:11" ht="15" customHeight="1" x14ac:dyDescent="0.25">
      <c r="A18" s="37" t="s">
        <v>28</v>
      </c>
      <c r="B18" s="113">
        <f>B16+1</f>
        <v>40</v>
      </c>
      <c r="C18" s="45">
        <f t="shared" si="0"/>
        <v>45530</v>
      </c>
      <c r="D18" s="38">
        <f>D16+7</f>
        <v>45530</v>
      </c>
      <c r="E18" s="55">
        <f t="shared" si="1"/>
        <v>45532</v>
      </c>
      <c r="F18" s="38">
        <f t="shared" si="2"/>
        <v>45532</v>
      </c>
      <c r="I18" s="30"/>
      <c r="J18" s="28"/>
      <c r="K18" s="29"/>
    </row>
    <row r="19" spans="1:11" ht="15" customHeight="1" x14ac:dyDescent="0.25">
      <c r="A19" s="47" t="s">
        <v>21</v>
      </c>
      <c r="B19" s="82">
        <f>B17+1</f>
        <v>753</v>
      </c>
      <c r="C19" s="46">
        <f t="shared" si="0"/>
        <v>45533</v>
      </c>
      <c r="D19" s="49">
        <f>D17+7</f>
        <v>45533</v>
      </c>
      <c r="E19" s="52">
        <f t="shared" si="1"/>
        <v>45535</v>
      </c>
      <c r="F19" s="49">
        <f t="shared" si="2"/>
        <v>45535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1"/>
      <c r="B26" s="15"/>
      <c r="C26" s="16"/>
      <c r="D26" s="17"/>
      <c r="E26" s="16"/>
      <c r="F26" s="17"/>
    </row>
    <row r="27" spans="1:11" ht="7.5" customHeight="1" x14ac:dyDescent="0.25">
      <c r="A27" s="8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0"/>
    </row>
    <row r="29" spans="1:11" ht="18.75" customHeight="1" x14ac:dyDescent="0.25">
      <c r="A29" s="162" t="s">
        <v>0</v>
      </c>
      <c r="B29" s="163"/>
      <c r="C29" s="179" t="s">
        <v>8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4</v>
      </c>
      <c r="D30" s="184"/>
      <c r="E30" s="185" t="s">
        <v>9</v>
      </c>
      <c r="F30" s="184"/>
    </row>
    <row r="31" spans="1:11" ht="15" customHeight="1" x14ac:dyDescent="0.25">
      <c r="A31" s="182"/>
      <c r="B31" s="182"/>
      <c r="C31" s="74" t="s">
        <v>6</v>
      </c>
      <c r="D31" s="80" t="s">
        <v>7</v>
      </c>
      <c r="E31" s="75" t="s">
        <v>6</v>
      </c>
      <c r="F31" s="75" t="s">
        <v>7</v>
      </c>
    </row>
    <row r="32" spans="1:11" ht="15" customHeight="1" x14ac:dyDescent="0.25">
      <c r="A32" s="87" t="s">
        <v>22</v>
      </c>
      <c r="B32" s="118">
        <v>278</v>
      </c>
      <c r="C32" s="76">
        <f t="shared" ref="C32:C41" si="4">D32</f>
        <v>45503</v>
      </c>
      <c r="D32" s="79">
        <f>D10+1</f>
        <v>45503</v>
      </c>
      <c r="E32" s="56">
        <f t="shared" ref="E32:E41" si="5">F32</f>
        <v>45507</v>
      </c>
      <c r="F32" s="78">
        <f>D32+4</f>
        <v>45507</v>
      </c>
    </row>
    <row r="33" spans="1:6" ht="15" customHeight="1" x14ac:dyDescent="0.25">
      <c r="A33" s="88" t="s">
        <v>21</v>
      </c>
      <c r="B33" s="94">
        <v>750</v>
      </c>
      <c r="C33" s="68">
        <f t="shared" si="4"/>
        <v>45506</v>
      </c>
      <c r="D33" s="69">
        <f>D32+3</f>
        <v>45506</v>
      </c>
      <c r="E33" s="70">
        <f t="shared" si="5"/>
        <v>45509</v>
      </c>
      <c r="F33" s="69">
        <f>D33+3</f>
        <v>45509</v>
      </c>
    </row>
    <row r="34" spans="1:6" ht="15" customHeight="1" x14ac:dyDescent="0.25">
      <c r="A34" s="87" t="s">
        <v>22</v>
      </c>
      <c r="B34" s="90">
        <f>B32+1</f>
        <v>279</v>
      </c>
      <c r="C34" s="76">
        <f t="shared" si="4"/>
        <v>45510</v>
      </c>
      <c r="D34" s="77">
        <f t="shared" ref="D34:D36" si="6">D32+7</f>
        <v>45510</v>
      </c>
      <c r="E34" s="56">
        <f t="shared" si="5"/>
        <v>45514</v>
      </c>
      <c r="F34" s="78">
        <f>D34+4</f>
        <v>45514</v>
      </c>
    </row>
    <row r="35" spans="1:6" ht="15" customHeight="1" x14ac:dyDescent="0.25">
      <c r="A35" s="88" t="s">
        <v>26</v>
      </c>
      <c r="B35" s="94">
        <v>697</v>
      </c>
      <c r="C35" s="68">
        <f t="shared" si="4"/>
        <v>45513</v>
      </c>
      <c r="D35" s="69">
        <f>D33+7</f>
        <v>45513</v>
      </c>
      <c r="E35" s="70">
        <f t="shared" si="5"/>
        <v>45516</v>
      </c>
      <c r="F35" s="69">
        <f>D35+3</f>
        <v>45516</v>
      </c>
    </row>
    <row r="36" spans="1:6" ht="15" customHeight="1" x14ac:dyDescent="0.25">
      <c r="A36" s="87" t="s">
        <v>22</v>
      </c>
      <c r="B36" s="90">
        <f>B34+1</f>
        <v>280</v>
      </c>
      <c r="C36" s="76">
        <f t="shared" si="4"/>
        <v>45517</v>
      </c>
      <c r="D36" s="77">
        <f t="shared" si="6"/>
        <v>45517</v>
      </c>
      <c r="E36" s="56">
        <f t="shared" si="5"/>
        <v>45521</v>
      </c>
      <c r="F36" s="78">
        <f>D36+4</f>
        <v>45521</v>
      </c>
    </row>
    <row r="37" spans="1:6" ht="15" customHeight="1" x14ac:dyDescent="0.25">
      <c r="A37" s="88" t="s">
        <v>26</v>
      </c>
      <c r="B37" s="94">
        <v>698</v>
      </c>
      <c r="C37" s="68">
        <f t="shared" si="4"/>
        <v>45520</v>
      </c>
      <c r="D37" s="69">
        <f>D35+7</f>
        <v>45520</v>
      </c>
      <c r="E37" s="70">
        <f t="shared" si="5"/>
        <v>45523</v>
      </c>
      <c r="F37" s="69">
        <f>D37+3</f>
        <v>45523</v>
      </c>
    </row>
    <row r="38" spans="1:6" ht="15" customHeight="1" x14ac:dyDescent="0.25">
      <c r="A38" s="87" t="s">
        <v>22</v>
      </c>
      <c r="B38" s="90">
        <f t="shared" ref="B38:B40" si="7">B36+1</f>
        <v>281</v>
      </c>
      <c r="C38" s="72">
        <f t="shared" si="4"/>
        <v>45524</v>
      </c>
      <c r="D38" s="77">
        <f>D36+7</f>
        <v>45524</v>
      </c>
      <c r="E38" s="56">
        <f t="shared" si="5"/>
        <v>45528</v>
      </c>
      <c r="F38" s="78">
        <f>D38+4</f>
        <v>45528</v>
      </c>
    </row>
    <row r="39" spans="1:6" ht="15" customHeight="1" x14ac:dyDescent="0.25">
      <c r="A39" s="88" t="s">
        <v>26</v>
      </c>
      <c r="B39" s="94">
        <f>B37+1</f>
        <v>699</v>
      </c>
      <c r="C39" s="68">
        <f t="shared" si="4"/>
        <v>45527</v>
      </c>
      <c r="D39" s="69">
        <f>D37+7</f>
        <v>45527</v>
      </c>
      <c r="E39" s="70">
        <f t="shared" si="5"/>
        <v>45530</v>
      </c>
      <c r="F39" s="69">
        <f>D39+3</f>
        <v>45530</v>
      </c>
    </row>
    <row r="40" spans="1:6" ht="15" customHeight="1" x14ac:dyDescent="0.25">
      <c r="A40" s="87" t="s">
        <v>22</v>
      </c>
      <c r="B40" s="90">
        <f t="shared" si="7"/>
        <v>282</v>
      </c>
      <c r="C40" s="72">
        <f t="shared" si="4"/>
        <v>45531</v>
      </c>
      <c r="D40" s="77">
        <f>D38+7</f>
        <v>45531</v>
      </c>
      <c r="E40" s="56">
        <f t="shared" si="5"/>
        <v>45535</v>
      </c>
      <c r="F40" s="78">
        <f>D40+4</f>
        <v>45535</v>
      </c>
    </row>
    <row r="41" spans="1:6" ht="15" customHeight="1" x14ac:dyDescent="0.25">
      <c r="A41" s="88" t="s">
        <v>26</v>
      </c>
      <c r="B41" s="94">
        <f>B39+1</f>
        <v>700</v>
      </c>
      <c r="C41" s="68">
        <f t="shared" si="4"/>
        <v>45534</v>
      </c>
      <c r="D41" s="69">
        <f>D39+7</f>
        <v>45534</v>
      </c>
      <c r="E41" s="70">
        <f t="shared" si="5"/>
        <v>45537</v>
      </c>
      <c r="F41" s="69">
        <f>D41+3</f>
        <v>45537</v>
      </c>
    </row>
    <row r="42" spans="1:6" ht="15" customHeight="1" x14ac:dyDescent="0.25">
      <c r="A42" s="159" t="s">
        <v>15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14</v>
      </c>
      <c r="B43" s="158"/>
      <c r="C43" s="158"/>
      <c r="D43" s="158"/>
      <c r="E43" s="158"/>
      <c r="F43" s="2"/>
    </row>
    <row r="44" spans="1:6" x14ac:dyDescent="0.25">
      <c r="A44" s="41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10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11</v>
      </c>
      <c r="F48" s="178"/>
    </row>
    <row r="49" spans="1:6" ht="15" customHeight="1" thickBot="1" x14ac:dyDescent="0.3">
      <c r="A49" s="173"/>
      <c r="B49" s="19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83" t="str">
        <f>A33</f>
        <v>Caribe Navigator</v>
      </c>
      <c r="B50" s="91">
        <f>B33</f>
        <v>750</v>
      </c>
      <c r="C50" s="50">
        <f t="shared" ref="C50:C55" si="8">D50</f>
        <v>45506</v>
      </c>
      <c r="D50" s="35">
        <f>D33</f>
        <v>45506</v>
      </c>
      <c r="E50" s="53">
        <f t="shared" ref="E50:E55" si="9">F50</f>
        <v>45510</v>
      </c>
      <c r="F50" s="36">
        <f>D50+4</f>
        <v>45510</v>
      </c>
    </row>
    <row r="51" spans="1:6" ht="15" customHeight="1" x14ac:dyDescent="0.25">
      <c r="A51" s="84" t="str">
        <f>A35</f>
        <v>Caribe Mariner</v>
      </c>
      <c r="B51" s="92">
        <f>B35</f>
        <v>697</v>
      </c>
      <c r="C51" s="51">
        <f t="shared" si="8"/>
        <v>45513</v>
      </c>
      <c r="D51" s="42">
        <f>D35</f>
        <v>45513</v>
      </c>
      <c r="E51" s="51">
        <f t="shared" si="9"/>
        <v>45517</v>
      </c>
      <c r="F51" s="42">
        <f>D51+4</f>
        <v>45517</v>
      </c>
    </row>
    <row r="52" spans="1:6" ht="15" customHeight="1" x14ac:dyDescent="0.25">
      <c r="A52" s="85" t="str">
        <f>A37</f>
        <v>Caribe Mariner</v>
      </c>
      <c r="B52" s="93">
        <f>B37</f>
        <v>698</v>
      </c>
      <c r="C52" s="50">
        <f t="shared" si="8"/>
        <v>45520</v>
      </c>
      <c r="D52" s="43">
        <f>D37</f>
        <v>45520</v>
      </c>
      <c r="E52" s="53">
        <f t="shared" si="9"/>
        <v>45524</v>
      </c>
      <c r="F52" s="36">
        <f t="shared" ref="F52:F53" si="10">D52+4</f>
        <v>45524</v>
      </c>
    </row>
    <row r="53" spans="1:6" ht="15" customHeight="1" x14ac:dyDescent="0.25">
      <c r="A53" s="84" t="str">
        <f>A39</f>
        <v>Caribe Mariner</v>
      </c>
      <c r="B53" s="92">
        <f>B39</f>
        <v>699</v>
      </c>
      <c r="C53" s="51">
        <f t="shared" si="8"/>
        <v>45527</v>
      </c>
      <c r="D53" s="42">
        <f>D39</f>
        <v>45527</v>
      </c>
      <c r="E53" s="51">
        <f t="shared" si="9"/>
        <v>45531</v>
      </c>
      <c r="F53" s="42">
        <f t="shared" si="10"/>
        <v>45531</v>
      </c>
    </row>
    <row r="54" spans="1:6" ht="12.75" customHeight="1" x14ac:dyDescent="0.25">
      <c r="A54" s="86" t="str">
        <f>A41</f>
        <v>Caribe Mariner</v>
      </c>
      <c r="B54" s="93">
        <f>B41</f>
        <v>700</v>
      </c>
      <c r="C54" s="50">
        <f t="shared" si="8"/>
        <v>45534</v>
      </c>
      <c r="D54" s="67">
        <f>D41</f>
        <v>45534</v>
      </c>
      <c r="E54" s="53">
        <f t="shared" si="9"/>
        <v>45538</v>
      </c>
      <c r="F54" s="36">
        <f>D54+4</f>
        <v>45538</v>
      </c>
    </row>
    <row r="55" spans="1:6" ht="15" customHeight="1" x14ac:dyDescent="0.25">
      <c r="A55" s="84" t="s">
        <v>26</v>
      </c>
      <c r="B55" s="92">
        <f>B54+1</f>
        <v>701</v>
      </c>
      <c r="C55" s="51">
        <f t="shared" si="8"/>
        <v>45541</v>
      </c>
      <c r="D55" s="42">
        <f>D54+7</f>
        <v>45541</v>
      </c>
      <c r="E55" s="51">
        <f t="shared" si="9"/>
        <v>45545</v>
      </c>
      <c r="F55" s="42">
        <f>D55+4</f>
        <v>45545</v>
      </c>
    </row>
    <row r="56" spans="1:6" ht="12.75" customHeight="1" x14ac:dyDescent="0.25">
      <c r="A56" s="159" t="s">
        <v>16</v>
      </c>
      <c r="B56" s="159"/>
      <c r="C56" s="159"/>
      <c r="D56" s="159"/>
      <c r="E56" s="159"/>
      <c r="F56" s="2"/>
    </row>
    <row r="57" spans="1:6" ht="12.75" customHeight="1" x14ac:dyDescent="0.25">
      <c r="A57" s="158" t="s">
        <v>14</v>
      </c>
      <c r="B57" s="158"/>
      <c r="C57" s="158"/>
      <c r="D57" s="158"/>
      <c r="E57" s="158"/>
      <c r="F57" s="2"/>
    </row>
    <row r="58" spans="1:6" ht="17.25" customHeight="1" x14ac:dyDescent="0.25">
      <c r="A58" s="117" t="s">
        <v>32</v>
      </c>
      <c r="B58" s="81"/>
      <c r="C58" s="81"/>
      <c r="D58" s="81"/>
      <c r="E58" s="81"/>
      <c r="F58" s="2"/>
    </row>
    <row r="59" spans="1:6" ht="26.25" customHeight="1" x14ac:dyDescent="0.25">
      <c r="A59" s="7"/>
      <c r="B59" s="8"/>
      <c r="C59" s="9"/>
      <c r="D59" s="10"/>
      <c r="E59" s="9"/>
      <c r="F59" s="160"/>
    </row>
    <row r="60" spans="1:6" ht="18.75" customHeight="1" x14ac:dyDescent="0.25">
      <c r="A60" s="162" t="s">
        <v>0</v>
      </c>
      <c r="B60" s="163"/>
      <c r="C60" s="164" t="s">
        <v>12</v>
      </c>
      <c r="D60" s="165"/>
      <c r="E60" s="11"/>
      <c r="F60" s="161"/>
    </row>
    <row r="61" spans="1:6" ht="15" customHeight="1" x14ac:dyDescent="0.25">
      <c r="A61" s="166" t="s">
        <v>2</v>
      </c>
      <c r="B61" s="166" t="s">
        <v>3</v>
      </c>
      <c r="C61" s="168" t="s">
        <v>4</v>
      </c>
      <c r="D61" s="169"/>
      <c r="E61" s="170" t="s">
        <v>13</v>
      </c>
      <c r="F61" s="171"/>
    </row>
    <row r="62" spans="1:6" ht="15" customHeight="1" x14ac:dyDescent="0.25">
      <c r="A62" s="167"/>
      <c r="B62" s="167"/>
      <c r="C62" s="58" t="s">
        <v>6</v>
      </c>
      <c r="D62" s="58" t="s">
        <v>7</v>
      </c>
      <c r="E62" s="58" t="s">
        <v>6</v>
      </c>
      <c r="F62" s="58" t="s">
        <v>7</v>
      </c>
    </row>
    <row r="63" spans="1:6" ht="15" customHeight="1" x14ac:dyDescent="0.25">
      <c r="A63" s="97" t="str">
        <f>A32</f>
        <v>Vanquish</v>
      </c>
      <c r="B63" s="107">
        <f>B32</f>
        <v>278</v>
      </c>
      <c r="C63" s="99">
        <f>D63</f>
        <v>45503</v>
      </c>
      <c r="D63" s="100">
        <f>D32</f>
        <v>45503</v>
      </c>
      <c r="E63" s="99">
        <f>F63</f>
        <v>45506</v>
      </c>
      <c r="F63" s="100">
        <f>D63+3</f>
        <v>45506</v>
      </c>
    </row>
    <row r="64" spans="1:6" ht="15" customHeight="1" x14ac:dyDescent="0.25">
      <c r="A64" s="59" t="str">
        <f>A34</f>
        <v>Vanquish</v>
      </c>
      <c r="B64" s="60">
        <f>B34</f>
        <v>279</v>
      </c>
      <c r="C64" s="61">
        <f t="shared" ref="C64:C67" si="11">D64</f>
        <v>45510</v>
      </c>
      <c r="D64" s="62">
        <f>D34</f>
        <v>45510</v>
      </c>
      <c r="E64" s="61">
        <f t="shared" ref="E64:E67" si="12">F64</f>
        <v>45513</v>
      </c>
      <c r="F64" s="63">
        <f>D64+3</f>
        <v>45513</v>
      </c>
    </row>
    <row r="65" spans="1:7" ht="15" customHeight="1" x14ac:dyDescent="0.25">
      <c r="A65" s="101" t="str">
        <f>A36</f>
        <v>Vanquish</v>
      </c>
      <c r="B65" s="105">
        <f>B36</f>
        <v>280</v>
      </c>
      <c r="C65" s="102">
        <f t="shared" si="11"/>
        <v>45517</v>
      </c>
      <c r="D65" s="103">
        <f>D36</f>
        <v>45517</v>
      </c>
      <c r="E65" s="102">
        <f t="shared" si="12"/>
        <v>45520</v>
      </c>
      <c r="F65" s="104">
        <f t="shared" ref="F65:F67" si="13">D65+3</f>
        <v>45520</v>
      </c>
    </row>
    <row r="66" spans="1:7" ht="15" customHeight="1" x14ac:dyDescent="0.25">
      <c r="A66" s="59" t="str">
        <f>A38</f>
        <v>Vanquish</v>
      </c>
      <c r="B66" s="106">
        <f>B38</f>
        <v>281</v>
      </c>
      <c r="C66" s="61">
        <f t="shared" si="11"/>
        <v>45524</v>
      </c>
      <c r="D66" s="62">
        <f>D38</f>
        <v>45524</v>
      </c>
      <c r="E66" s="61">
        <f t="shared" si="12"/>
        <v>45527</v>
      </c>
      <c r="F66" s="63">
        <f t="shared" si="13"/>
        <v>45527</v>
      </c>
    </row>
    <row r="67" spans="1:7" ht="15" customHeight="1" x14ac:dyDescent="0.25">
      <c r="A67" s="108" t="str">
        <f>A40</f>
        <v>Vanquish</v>
      </c>
      <c r="B67" s="98">
        <f>B40</f>
        <v>282</v>
      </c>
      <c r="C67" s="65">
        <f t="shared" si="11"/>
        <v>45531</v>
      </c>
      <c r="D67" s="71">
        <f>D40</f>
        <v>45531</v>
      </c>
      <c r="E67" s="65">
        <f t="shared" si="12"/>
        <v>45534</v>
      </c>
      <c r="F67" s="66">
        <f t="shared" si="13"/>
        <v>45534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58" t="s">
        <v>14</v>
      </c>
      <c r="B69" s="158"/>
      <c r="C69" s="158"/>
      <c r="D69" s="158"/>
      <c r="E69" s="158"/>
      <c r="F69" s="26"/>
    </row>
    <row r="70" spans="1:7" ht="12.75" customHeight="1" x14ac:dyDescent="0.25">
      <c r="A70" s="12"/>
      <c r="B70" s="20"/>
      <c r="C70" s="13"/>
      <c r="D70" s="21"/>
      <c r="E70" s="13"/>
      <c r="F70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5CF16-E939-44BC-8B02-22337BA2913D}">
  <sheetPr>
    <tabColor rgb="FFFFFF00"/>
  </sheetPr>
  <dimension ref="A1:K70"/>
  <sheetViews>
    <sheetView zoomScaleNormal="100" workbookViewId="0">
      <selection activeCell="B39" sqref="B39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86">
        <v>45474</v>
      </c>
      <c r="B1" s="186"/>
      <c r="C1" s="186"/>
      <c r="D1" s="186"/>
      <c r="E1" s="186"/>
      <c r="F1" s="186"/>
    </row>
    <row r="2" spans="1:11" ht="15" customHeight="1" x14ac:dyDescent="0.25">
      <c r="C2" s="33" t="s">
        <v>19</v>
      </c>
      <c r="D2" s="34">
        <f ca="1">NOW()</f>
        <v>45846.490394097222</v>
      </c>
      <c r="E2" s="22"/>
      <c r="F2" s="22"/>
    </row>
    <row r="3" spans="1:11" ht="90" customHeight="1" x14ac:dyDescent="0.25">
      <c r="A3" s="32"/>
      <c r="B3" s="32"/>
      <c r="C3" s="32"/>
      <c r="D3" s="16" t="s">
        <v>24</v>
      </c>
      <c r="F3" s="16" t="s">
        <v>25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7" t="s">
        <v>28</v>
      </c>
      <c r="B10" s="114">
        <v>32</v>
      </c>
      <c r="C10" s="45">
        <f t="shared" ref="C10:C19" si="0">D10</f>
        <v>45474</v>
      </c>
      <c r="D10" s="39">
        <v>45474</v>
      </c>
      <c r="E10" s="55">
        <f>F10</f>
        <v>45476</v>
      </c>
      <c r="F10" s="38">
        <f>D10+2</f>
        <v>45476</v>
      </c>
      <c r="I10" s="27"/>
      <c r="J10" s="28"/>
      <c r="K10" s="29"/>
    </row>
    <row r="11" spans="1:11" ht="15" customHeight="1" x14ac:dyDescent="0.25">
      <c r="A11" s="47" t="s">
        <v>20</v>
      </c>
      <c r="B11" s="82">
        <v>656</v>
      </c>
      <c r="C11" s="57">
        <f t="shared" si="0"/>
        <v>45476</v>
      </c>
      <c r="D11" s="48">
        <f>D10+2</f>
        <v>45476</v>
      </c>
      <c r="E11" s="54">
        <f t="shared" ref="E11:E19" si="1">F11</f>
        <v>45478</v>
      </c>
      <c r="F11" s="49">
        <f t="shared" ref="F11:F19" si="2">D11+2</f>
        <v>45478</v>
      </c>
      <c r="I11" s="27"/>
      <c r="J11" s="28"/>
      <c r="K11" s="29"/>
    </row>
    <row r="12" spans="1:11" ht="15" customHeight="1" x14ac:dyDescent="0.25">
      <c r="A12" s="37" t="s">
        <v>28</v>
      </c>
      <c r="B12" s="113">
        <f>B10+1</f>
        <v>33</v>
      </c>
      <c r="C12" s="95">
        <f t="shared" si="0"/>
        <v>45481</v>
      </c>
      <c r="D12" s="38">
        <f>D10+7</f>
        <v>45481</v>
      </c>
      <c r="E12" s="55">
        <f t="shared" si="1"/>
        <v>45483</v>
      </c>
      <c r="F12" s="38">
        <f t="shared" si="2"/>
        <v>45483</v>
      </c>
      <c r="I12" s="30"/>
      <c r="J12" s="28"/>
      <c r="K12" s="29"/>
    </row>
    <row r="13" spans="1:11" ht="15" customHeight="1" x14ac:dyDescent="0.25">
      <c r="A13" s="47" t="s">
        <v>20</v>
      </c>
      <c r="B13" s="82">
        <f>B11+1</f>
        <v>657</v>
      </c>
      <c r="C13" s="46">
        <f t="shared" si="0"/>
        <v>45484</v>
      </c>
      <c r="D13" s="49">
        <f>D11+8</f>
        <v>45484</v>
      </c>
      <c r="E13" s="52">
        <f t="shared" si="1"/>
        <v>45486</v>
      </c>
      <c r="F13" s="49">
        <f t="shared" si="2"/>
        <v>45486</v>
      </c>
      <c r="I13" s="30"/>
      <c r="J13" s="28"/>
      <c r="K13" s="29"/>
    </row>
    <row r="14" spans="1:11" ht="12.75" customHeight="1" x14ac:dyDescent="0.25">
      <c r="A14" s="37" t="s">
        <v>28</v>
      </c>
      <c r="B14" s="113">
        <f>B12+1</f>
        <v>34</v>
      </c>
      <c r="C14" s="95">
        <f t="shared" si="0"/>
        <v>45488</v>
      </c>
      <c r="D14" s="38">
        <f>D12+7</f>
        <v>45488</v>
      </c>
      <c r="E14" s="55">
        <f t="shared" si="1"/>
        <v>45490</v>
      </c>
      <c r="F14" s="38">
        <f t="shared" si="2"/>
        <v>45490</v>
      </c>
      <c r="I14" s="30"/>
      <c r="J14" s="28"/>
      <c r="K14" s="29"/>
    </row>
    <row r="15" spans="1:11" ht="15" customHeight="1" x14ac:dyDescent="0.25">
      <c r="A15" s="47" t="s">
        <v>21</v>
      </c>
      <c r="B15" s="82">
        <v>748</v>
      </c>
      <c r="C15" s="46">
        <f t="shared" si="0"/>
        <v>45491</v>
      </c>
      <c r="D15" s="49">
        <f>D13+7</f>
        <v>45491</v>
      </c>
      <c r="E15" s="52">
        <f t="shared" si="1"/>
        <v>45493</v>
      </c>
      <c r="F15" s="49">
        <f t="shared" si="2"/>
        <v>45493</v>
      </c>
      <c r="I15" s="30"/>
      <c r="J15" s="28"/>
      <c r="K15" s="29"/>
    </row>
    <row r="16" spans="1:11" ht="15" customHeight="1" x14ac:dyDescent="0.25">
      <c r="A16" s="37" t="s">
        <v>28</v>
      </c>
      <c r="B16" s="113">
        <f>B14+1</f>
        <v>35</v>
      </c>
      <c r="C16" s="45">
        <f t="shared" si="0"/>
        <v>45495</v>
      </c>
      <c r="D16" s="38">
        <f t="shared" ref="D16" si="3">D14+7</f>
        <v>45495</v>
      </c>
      <c r="E16" s="55">
        <f t="shared" si="1"/>
        <v>45497</v>
      </c>
      <c r="F16" s="38">
        <f t="shared" si="2"/>
        <v>45497</v>
      </c>
      <c r="I16" s="30"/>
      <c r="J16" s="28"/>
      <c r="K16" s="29"/>
    </row>
    <row r="17" spans="1:11" ht="15" customHeight="1" x14ac:dyDescent="0.25">
      <c r="A17" s="47" t="s">
        <v>21</v>
      </c>
      <c r="B17" s="82">
        <v>658</v>
      </c>
      <c r="C17" s="46">
        <f t="shared" si="0"/>
        <v>45498</v>
      </c>
      <c r="D17" s="49">
        <f>D15+7</f>
        <v>45498</v>
      </c>
      <c r="E17" s="54">
        <f t="shared" si="1"/>
        <v>45500</v>
      </c>
      <c r="F17" s="49">
        <f>D17+2</f>
        <v>45500</v>
      </c>
      <c r="I17" s="30"/>
      <c r="J17" s="28"/>
      <c r="K17" s="29"/>
    </row>
    <row r="18" spans="1:11" ht="15" customHeight="1" x14ac:dyDescent="0.25">
      <c r="A18" s="37" t="s">
        <v>28</v>
      </c>
      <c r="B18" s="113">
        <f>B16+1</f>
        <v>36</v>
      </c>
      <c r="C18" s="45">
        <f t="shared" si="0"/>
        <v>45502</v>
      </c>
      <c r="D18" s="38">
        <f>D16+7</f>
        <v>45502</v>
      </c>
      <c r="E18" s="55">
        <f t="shared" si="1"/>
        <v>45504</v>
      </c>
      <c r="F18" s="38">
        <f t="shared" si="2"/>
        <v>45504</v>
      </c>
      <c r="I18" s="30"/>
      <c r="J18" s="28"/>
      <c r="K18" s="29"/>
    </row>
    <row r="19" spans="1:11" ht="15" customHeight="1" x14ac:dyDescent="0.25">
      <c r="A19" s="47" t="s">
        <v>21</v>
      </c>
      <c r="B19" s="82">
        <f>B17+1</f>
        <v>659</v>
      </c>
      <c r="C19" s="46">
        <f t="shared" si="0"/>
        <v>45505</v>
      </c>
      <c r="D19" s="49">
        <f>D17+7</f>
        <v>45505</v>
      </c>
      <c r="E19" s="52">
        <f t="shared" si="1"/>
        <v>45507</v>
      </c>
      <c r="F19" s="49">
        <f t="shared" si="2"/>
        <v>45507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1"/>
      <c r="B26" s="15"/>
      <c r="C26" s="16"/>
      <c r="D26" s="17"/>
      <c r="E26" s="16"/>
      <c r="F26" s="17"/>
    </row>
    <row r="27" spans="1:11" ht="7.5" customHeight="1" x14ac:dyDescent="0.25">
      <c r="A27" s="8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0"/>
    </row>
    <row r="29" spans="1:11" ht="18.75" customHeight="1" x14ac:dyDescent="0.25">
      <c r="A29" s="162" t="s">
        <v>0</v>
      </c>
      <c r="B29" s="163"/>
      <c r="C29" s="179" t="s">
        <v>8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4</v>
      </c>
      <c r="D30" s="184"/>
      <c r="E30" s="185" t="s">
        <v>9</v>
      </c>
      <c r="F30" s="184"/>
    </row>
    <row r="31" spans="1:11" ht="15" customHeight="1" x14ac:dyDescent="0.25">
      <c r="A31" s="182"/>
      <c r="B31" s="182"/>
      <c r="C31" s="74" t="s">
        <v>6</v>
      </c>
      <c r="D31" s="80" t="s">
        <v>7</v>
      </c>
      <c r="E31" s="75" t="s">
        <v>6</v>
      </c>
      <c r="F31" s="75" t="s">
        <v>7</v>
      </c>
    </row>
    <row r="32" spans="1:11" ht="15" customHeight="1" x14ac:dyDescent="0.25">
      <c r="A32" s="87" t="s">
        <v>22</v>
      </c>
      <c r="B32" s="118">
        <v>275</v>
      </c>
      <c r="C32" s="76">
        <f t="shared" ref="C32:C41" si="4">D32</f>
        <v>45475</v>
      </c>
      <c r="D32" s="79">
        <f>D10+1</f>
        <v>45475</v>
      </c>
      <c r="E32" s="56">
        <f t="shared" ref="E32:E41" si="5">F32</f>
        <v>45479</v>
      </c>
      <c r="F32" s="78">
        <f>D32+4</f>
        <v>45479</v>
      </c>
    </row>
    <row r="33" spans="1:6" ht="15" customHeight="1" x14ac:dyDescent="0.25">
      <c r="A33" s="88" t="s">
        <v>21</v>
      </c>
      <c r="B33" s="94">
        <v>746</v>
      </c>
      <c r="C33" s="68">
        <f t="shared" si="4"/>
        <v>45478</v>
      </c>
      <c r="D33" s="69">
        <f>D32+3</f>
        <v>45478</v>
      </c>
      <c r="E33" s="70">
        <f t="shared" si="5"/>
        <v>45481</v>
      </c>
      <c r="F33" s="69">
        <f>D33+3</f>
        <v>45481</v>
      </c>
    </row>
    <row r="34" spans="1:6" ht="15" customHeight="1" x14ac:dyDescent="0.25">
      <c r="A34" s="87" t="s">
        <v>26</v>
      </c>
      <c r="B34" s="90">
        <v>695</v>
      </c>
      <c r="C34" s="76">
        <f t="shared" si="4"/>
        <v>45482</v>
      </c>
      <c r="D34" s="77">
        <f t="shared" ref="D34:D36" si="6">D32+7</f>
        <v>45482</v>
      </c>
      <c r="E34" s="56">
        <f t="shared" si="5"/>
        <v>45486</v>
      </c>
      <c r="F34" s="78">
        <f>D34+4</f>
        <v>45486</v>
      </c>
    </row>
    <row r="35" spans="1:6" ht="15" customHeight="1" x14ac:dyDescent="0.25">
      <c r="A35" s="88" t="s">
        <v>21</v>
      </c>
      <c r="B35" s="94">
        <f>B33+1</f>
        <v>747</v>
      </c>
      <c r="C35" s="68">
        <f t="shared" si="4"/>
        <v>45485</v>
      </c>
      <c r="D35" s="69">
        <f>D33+7</f>
        <v>45485</v>
      </c>
      <c r="E35" s="70">
        <f t="shared" si="5"/>
        <v>45488</v>
      </c>
      <c r="F35" s="69">
        <f>D35+3</f>
        <v>45488</v>
      </c>
    </row>
    <row r="36" spans="1:6" ht="15" customHeight="1" x14ac:dyDescent="0.25">
      <c r="A36" s="87" t="s">
        <v>22</v>
      </c>
      <c r="B36" s="90">
        <v>276</v>
      </c>
      <c r="C36" s="76">
        <f t="shared" si="4"/>
        <v>45489</v>
      </c>
      <c r="D36" s="77">
        <f t="shared" si="6"/>
        <v>45489</v>
      </c>
      <c r="E36" s="56">
        <f t="shared" si="5"/>
        <v>45493</v>
      </c>
      <c r="F36" s="78">
        <f>D36+4</f>
        <v>45493</v>
      </c>
    </row>
    <row r="37" spans="1:6" ht="15" customHeight="1" x14ac:dyDescent="0.25">
      <c r="A37" s="88" t="s">
        <v>26</v>
      </c>
      <c r="B37" s="94">
        <v>696</v>
      </c>
      <c r="C37" s="68">
        <f t="shared" si="4"/>
        <v>45492</v>
      </c>
      <c r="D37" s="69">
        <f>D35+7</f>
        <v>45492</v>
      </c>
      <c r="E37" s="70">
        <f t="shared" si="5"/>
        <v>45495</v>
      </c>
      <c r="F37" s="69">
        <f>D37+3</f>
        <v>45495</v>
      </c>
    </row>
    <row r="38" spans="1:6" ht="15" customHeight="1" x14ac:dyDescent="0.25">
      <c r="A38" s="87" t="s">
        <v>22</v>
      </c>
      <c r="B38" s="90">
        <f t="shared" ref="B38:B41" si="7">B36+1</f>
        <v>277</v>
      </c>
      <c r="C38" s="72">
        <f t="shared" si="4"/>
        <v>45496</v>
      </c>
      <c r="D38" s="77">
        <f>D36+7</f>
        <v>45496</v>
      </c>
      <c r="E38" s="56">
        <f t="shared" si="5"/>
        <v>45500</v>
      </c>
      <c r="F38" s="78">
        <f>D38+4</f>
        <v>45500</v>
      </c>
    </row>
    <row r="39" spans="1:6" ht="15" customHeight="1" x14ac:dyDescent="0.25">
      <c r="A39" s="88" t="s">
        <v>21</v>
      </c>
      <c r="B39" s="94">
        <v>749</v>
      </c>
      <c r="C39" s="68">
        <f t="shared" si="4"/>
        <v>45499</v>
      </c>
      <c r="D39" s="69">
        <f>D37+7</f>
        <v>45499</v>
      </c>
      <c r="E39" s="70">
        <f t="shared" si="5"/>
        <v>45502</v>
      </c>
      <c r="F39" s="69">
        <f>D39+3</f>
        <v>45502</v>
      </c>
    </row>
    <row r="40" spans="1:6" ht="15" customHeight="1" x14ac:dyDescent="0.25">
      <c r="A40" s="87" t="s">
        <v>22</v>
      </c>
      <c r="B40" s="90">
        <f t="shared" si="7"/>
        <v>278</v>
      </c>
      <c r="C40" s="72">
        <f t="shared" si="4"/>
        <v>45503</v>
      </c>
      <c r="D40" s="77">
        <f>D38+7</f>
        <v>45503</v>
      </c>
      <c r="E40" s="56">
        <f t="shared" si="5"/>
        <v>45507</v>
      </c>
      <c r="F40" s="78">
        <f>D40+4</f>
        <v>45507</v>
      </c>
    </row>
    <row r="41" spans="1:6" ht="15" customHeight="1" x14ac:dyDescent="0.25">
      <c r="A41" s="88" t="s">
        <v>21</v>
      </c>
      <c r="B41" s="94">
        <f t="shared" si="7"/>
        <v>750</v>
      </c>
      <c r="C41" s="68">
        <f t="shared" si="4"/>
        <v>45506</v>
      </c>
      <c r="D41" s="69">
        <f>D39+7</f>
        <v>45506</v>
      </c>
      <c r="E41" s="70">
        <f t="shared" si="5"/>
        <v>45509</v>
      </c>
      <c r="F41" s="69">
        <f>D41+3</f>
        <v>45509</v>
      </c>
    </row>
    <row r="42" spans="1:6" ht="15" customHeight="1" x14ac:dyDescent="0.25">
      <c r="A42" s="159" t="s">
        <v>15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14</v>
      </c>
      <c r="B43" s="158"/>
      <c r="C43" s="158"/>
      <c r="D43" s="158"/>
      <c r="E43" s="158"/>
      <c r="F43" s="2"/>
    </row>
    <row r="44" spans="1:6" x14ac:dyDescent="0.25">
      <c r="A44" s="41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10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11</v>
      </c>
      <c r="F48" s="178"/>
    </row>
    <row r="49" spans="1:6" ht="15" customHeight="1" thickBot="1" x14ac:dyDescent="0.3">
      <c r="A49" s="173"/>
      <c r="B49" s="19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83" t="str">
        <f>A33</f>
        <v>Caribe Navigator</v>
      </c>
      <c r="B50" s="91">
        <f>B33</f>
        <v>746</v>
      </c>
      <c r="C50" s="50">
        <f t="shared" ref="C50:C55" si="8">D50</f>
        <v>45478</v>
      </c>
      <c r="D50" s="35">
        <f>D33</f>
        <v>45478</v>
      </c>
      <c r="E50" s="53">
        <f t="shared" ref="E50:E55" si="9">F50</f>
        <v>45482</v>
      </c>
      <c r="F50" s="36">
        <f>D50+4</f>
        <v>45482</v>
      </c>
    </row>
    <row r="51" spans="1:6" ht="15" customHeight="1" x14ac:dyDescent="0.25">
      <c r="A51" s="84" t="str">
        <f>A35</f>
        <v>Caribe Navigator</v>
      </c>
      <c r="B51" s="92">
        <f>B35</f>
        <v>747</v>
      </c>
      <c r="C51" s="51">
        <f t="shared" si="8"/>
        <v>45485</v>
      </c>
      <c r="D51" s="42">
        <f>D35</f>
        <v>45485</v>
      </c>
      <c r="E51" s="51">
        <f t="shared" si="9"/>
        <v>45489</v>
      </c>
      <c r="F51" s="42">
        <f>D51+4</f>
        <v>45489</v>
      </c>
    </row>
    <row r="52" spans="1:6" ht="15" customHeight="1" x14ac:dyDescent="0.25">
      <c r="A52" s="85" t="str">
        <f>A37</f>
        <v>Caribe Mariner</v>
      </c>
      <c r="B52" s="93">
        <f>B37</f>
        <v>696</v>
      </c>
      <c r="C52" s="50">
        <f t="shared" si="8"/>
        <v>45492</v>
      </c>
      <c r="D52" s="43">
        <f>D37</f>
        <v>45492</v>
      </c>
      <c r="E52" s="53">
        <f t="shared" si="9"/>
        <v>45496</v>
      </c>
      <c r="F52" s="36">
        <f t="shared" ref="F52:F53" si="10">D52+4</f>
        <v>45496</v>
      </c>
    </row>
    <row r="53" spans="1:6" ht="15" customHeight="1" x14ac:dyDescent="0.25">
      <c r="A53" s="84" t="str">
        <f>A39</f>
        <v>Caribe Navigator</v>
      </c>
      <c r="B53" s="92">
        <f>B39</f>
        <v>749</v>
      </c>
      <c r="C53" s="51">
        <f t="shared" si="8"/>
        <v>45499</v>
      </c>
      <c r="D53" s="42">
        <f>D39</f>
        <v>45499</v>
      </c>
      <c r="E53" s="51">
        <f t="shared" si="9"/>
        <v>45503</v>
      </c>
      <c r="F53" s="42">
        <f t="shared" si="10"/>
        <v>45503</v>
      </c>
    </row>
    <row r="54" spans="1:6" ht="12.75" customHeight="1" x14ac:dyDescent="0.25">
      <c r="A54" s="86" t="str">
        <f>A41</f>
        <v>Caribe Navigator</v>
      </c>
      <c r="B54" s="93">
        <f>B41</f>
        <v>750</v>
      </c>
      <c r="C54" s="50">
        <f t="shared" si="8"/>
        <v>45506</v>
      </c>
      <c r="D54" s="67">
        <f>D41</f>
        <v>45506</v>
      </c>
      <c r="E54" s="53">
        <f t="shared" si="9"/>
        <v>45510</v>
      </c>
      <c r="F54" s="36">
        <f>D54+4</f>
        <v>45510</v>
      </c>
    </row>
    <row r="55" spans="1:6" ht="15" customHeight="1" x14ac:dyDescent="0.25">
      <c r="A55" s="84" t="s">
        <v>21</v>
      </c>
      <c r="B55" s="92">
        <f>B54+1</f>
        <v>751</v>
      </c>
      <c r="C55" s="51">
        <f t="shared" si="8"/>
        <v>45513</v>
      </c>
      <c r="D55" s="42">
        <f>D54+7</f>
        <v>45513</v>
      </c>
      <c r="E55" s="51">
        <f t="shared" si="9"/>
        <v>45517</v>
      </c>
      <c r="F55" s="42">
        <f>D55+4</f>
        <v>45517</v>
      </c>
    </row>
    <row r="56" spans="1:6" ht="12.75" customHeight="1" x14ac:dyDescent="0.25">
      <c r="A56" s="159" t="s">
        <v>16</v>
      </c>
      <c r="B56" s="159"/>
      <c r="C56" s="159"/>
      <c r="D56" s="159"/>
      <c r="E56" s="159"/>
      <c r="F56" s="2"/>
    </row>
    <row r="57" spans="1:6" ht="12.75" customHeight="1" x14ac:dyDescent="0.25">
      <c r="A57" s="158" t="s">
        <v>14</v>
      </c>
      <c r="B57" s="158"/>
      <c r="C57" s="158"/>
      <c r="D57" s="158"/>
      <c r="E57" s="158"/>
      <c r="F57" s="2"/>
    </row>
    <row r="58" spans="1:6" ht="17.25" customHeight="1" x14ac:dyDescent="0.25">
      <c r="A58" s="117" t="s">
        <v>32</v>
      </c>
      <c r="B58" s="81"/>
      <c r="C58" s="81"/>
      <c r="D58" s="81"/>
      <c r="E58" s="81"/>
      <c r="F58" s="2"/>
    </row>
    <row r="59" spans="1:6" ht="26.25" customHeight="1" x14ac:dyDescent="0.25">
      <c r="A59" s="7"/>
      <c r="B59" s="8"/>
      <c r="C59" s="9"/>
      <c r="D59" s="10"/>
      <c r="E59" s="9"/>
      <c r="F59" s="160"/>
    </row>
    <row r="60" spans="1:6" ht="18.75" customHeight="1" x14ac:dyDescent="0.25">
      <c r="A60" s="162" t="s">
        <v>0</v>
      </c>
      <c r="B60" s="163"/>
      <c r="C60" s="164" t="s">
        <v>12</v>
      </c>
      <c r="D60" s="165"/>
      <c r="E60" s="11"/>
      <c r="F60" s="161"/>
    </row>
    <row r="61" spans="1:6" ht="15" customHeight="1" x14ac:dyDescent="0.25">
      <c r="A61" s="166" t="s">
        <v>2</v>
      </c>
      <c r="B61" s="166" t="s">
        <v>3</v>
      </c>
      <c r="C61" s="168" t="s">
        <v>4</v>
      </c>
      <c r="D61" s="169"/>
      <c r="E61" s="170" t="s">
        <v>13</v>
      </c>
      <c r="F61" s="171"/>
    </row>
    <row r="62" spans="1:6" ht="15" customHeight="1" x14ac:dyDescent="0.25">
      <c r="A62" s="167"/>
      <c r="B62" s="167"/>
      <c r="C62" s="58" t="s">
        <v>6</v>
      </c>
      <c r="D62" s="58" t="s">
        <v>7</v>
      </c>
      <c r="E62" s="58" t="s">
        <v>6</v>
      </c>
      <c r="F62" s="58" t="s">
        <v>7</v>
      </c>
    </row>
    <row r="63" spans="1:6" ht="15" customHeight="1" x14ac:dyDescent="0.25">
      <c r="A63" s="97" t="str">
        <f>A32</f>
        <v>Vanquish</v>
      </c>
      <c r="B63" s="107">
        <f>B32</f>
        <v>275</v>
      </c>
      <c r="C63" s="99">
        <f>D63</f>
        <v>45475</v>
      </c>
      <c r="D63" s="100">
        <f>D32</f>
        <v>45475</v>
      </c>
      <c r="E63" s="99">
        <f>F63</f>
        <v>45478</v>
      </c>
      <c r="F63" s="100">
        <f>D63+3</f>
        <v>45478</v>
      </c>
    </row>
    <row r="64" spans="1:6" ht="15" customHeight="1" x14ac:dyDescent="0.25">
      <c r="A64" s="59" t="str">
        <f>A34</f>
        <v>Caribe Mariner</v>
      </c>
      <c r="B64" s="60">
        <f>B34</f>
        <v>695</v>
      </c>
      <c r="C64" s="61">
        <f t="shared" ref="C64:C67" si="11">D64</f>
        <v>45482</v>
      </c>
      <c r="D64" s="62">
        <f>D34</f>
        <v>45482</v>
      </c>
      <c r="E64" s="61">
        <f t="shared" ref="E64:E67" si="12">F64</f>
        <v>45485</v>
      </c>
      <c r="F64" s="63">
        <f>D64+3</f>
        <v>45485</v>
      </c>
    </row>
    <row r="65" spans="1:7" ht="15" customHeight="1" x14ac:dyDescent="0.25">
      <c r="A65" s="101" t="str">
        <f>A36</f>
        <v>Vanquish</v>
      </c>
      <c r="B65" s="105">
        <f>B36</f>
        <v>276</v>
      </c>
      <c r="C65" s="102">
        <f t="shared" si="11"/>
        <v>45489</v>
      </c>
      <c r="D65" s="103">
        <f>D36</f>
        <v>45489</v>
      </c>
      <c r="E65" s="102">
        <f t="shared" si="12"/>
        <v>45492</v>
      </c>
      <c r="F65" s="104">
        <f t="shared" ref="F65:F67" si="13">D65+3</f>
        <v>45492</v>
      </c>
    </row>
    <row r="66" spans="1:7" ht="15" customHeight="1" x14ac:dyDescent="0.25">
      <c r="A66" s="59" t="str">
        <f>A38</f>
        <v>Vanquish</v>
      </c>
      <c r="B66" s="106">
        <f>B38</f>
        <v>277</v>
      </c>
      <c r="C66" s="61">
        <f t="shared" si="11"/>
        <v>45496</v>
      </c>
      <c r="D66" s="62">
        <f>D38</f>
        <v>45496</v>
      </c>
      <c r="E66" s="61">
        <f t="shared" si="12"/>
        <v>45499</v>
      </c>
      <c r="F66" s="63">
        <f t="shared" si="13"/>
        <v>45499</v>
      </c>
    </row>
    <row r="67" spans="1:7" ht="15" customHeight="1" x14ac:dyDescent="0.25">
      <c r="A67" s="108" t="str">
        <f>A40</f>
        <v>Vanquish</v>
      </c>
      <c r="B67" s="98">
        <f>B40</f>
        <v>278</v>
      </c>
      <c r="C67" s="65">
        <f t="shared" si="11"/>
        <v>45503</v>
      </c>
      <c r="D67" s="71">
        <f>D40</f>
        <v>45503</v>
      </c>
      <c r="E67" s="65">
        <f t="shared" si="12"/>
        <v>45506</v>
      </c>
      <c r="F67" s="66">
        <f t="shared" si="13"/>
        <v>45506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58" t="s">
        <v>14</v>
      </c>
      <c r="B69" s="158"/>
      <c r="C69" s="158"/>
      <c r="D69" s="158"/>
      <c r="E69" s="158"/>
      <c r="F69" s="26"/>
    </row>
    <row r="70" spans="1:7" ht="12.75" customHeight="1" x14ac:dyDescent="0.25">
      <c r="A70" s="12"/>
      <c r="B70" s="20"/>
      <c r="C70" s="13"/>
      <c r="D70" s="21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D6EA6-8B17-42C5-BF07-8D40585C78A1}">
  <sheetPr>
    <tabColor rgb="FFFFFF00"/>
  </sheetPr>
  <dimension ref="A1:K70"/>
  <sheetViews>
    <sheetView zoomScaleNormal="100" workbookViewId="0">
      <selection activeCell="B37" sqref="B37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86">
        <v>45444</v>
      </c>
      <c r="B1" s="186"/>
      <c r="C1" s="186"/>
      <c r="D1" s="186"/>
      <c r="E1" s="186"/>
      <c r="F1" s="186"/>
    </row>
    <row r="2" spans="1:11" ht="15" customHeight="1" x14ac:dyDescent="0.25">
      <c r="C2" s="33" t="s">
        <v>19</v>
      </c>
      <c r="D2" s="34">
        <f ca="1">NOW()</f>
        <v>45846.490394097222</v>
      </c>
      <c r="E2" s="22"/>
      <c r="F2" s="22"/>
    </row>
    <row r="3" spans="1:11" ht="90" customHeight="1" x14ac:dyDescent="0.25">
      <c r="A3" s="32"/>
      <c r="B3" s="32"/>
      <c r="C3" s="32"/>
      <c r="D3" s="16" t="s">
        <v>24</v>
      </c>
      <c r="F3" s="16" t="s">
        <v>25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7" t="s">
        <v>28</v>
      </c>
      <c r="B10" s="114">
        <v>28</v>
      </c>
      <c r="C10" s="45">
        <f t="shared" ref="C10:C19" si="0">D10</f>
        <v>45446</v>
      </c>
      <c r="D10" s="39">
        <v>45446</v>
      </c>
      <c r="E10" s="55">
        <f>F10</f>
        <v>45448</v>
      </c>
      <c r="F10" s="38">
        <f>D10+2</f>
        <v>45448</v>
      </c>
      <c r="I10" s="27"/>
      <c r="J10" s="28"/>
      <c r="K10" s="29"/>
    </row>
    <row r="11" spans="1:11" ht="15" customHeight="1" x14ac:dyDescent="0.25">
      <c r="A11" s="47" t="s">
        <v>20</v>
      </c>
      <c r="B11" s="82">
        <v>652</v>
      </c>
      <c r="C11" s="57">
        <f t="shared" si="0"/>
        <v>45449</v>
      </c>
      <c r="D11" s="48">
        <f>D10+3</f>
        <v>45449</v>
      </c>
      <c r="E11" s="54">
        <f t="shared" ref="E11:E19" si="1">F11</f>
        <v>45451</v>
      </c>
      <c r="F11" s="49">
        <f t="shared" ref="F11:F19" si="2">D11+2</f>
        <v>45451</v>
      </c>
      <c r="I11" s="27"/>
      <c r="J11" s="28"/>
      <c r="K11" s="29"/>
    </row>
    <row r="12" spans="1:11" ht="15" customHeight="1" x14ac:dyDescent="0.25">
      <c r="A12" s="37" t="s">
        <v>28</v>
      </c>
      <c r="B12" s="113">
        <f>B10+1</f>
        <v>29</v>
      </c>
      <c r="C12" s="95">
        <f t="shared" si="0"/>
        <v>45453</v>
      </c>
      <c r="D12" s="38">
        <f>D10+7</f>
        <v>45453</v>
      </c>
      <c r="E12" s="55">
        <f t="shared" si="1"/>
        <v>45455</v>
      </c>
      <c r="F12" s="38">
        <f t="shared" si="2"/>
        <v>45455</v>
      </c>
      <c r="I12" s="30"/>
      <c r="J12" s="28"/>
      <c r="K12" s="29"/>
    </row>
    <row r="13" spans="1:11" ht="15" customHeight="1" x14ac:dyDescent="0.25">
      <c r="A13" s="47" t="s">
        <v>20</v>
      </c>
      <c r="B13" s="82">
        <f>B11+1</f>
        <v>653</v>
      </c>
      <c r="C13" s="46">
        <f t="shared" si="0"/>
        <v>45456</v>
      </c>
      <c r="D13" s="49">
        <f t="shared" ref="D13:D16" si="3">D11+7</f>
        <v>45456</v>
      </c>
      <c r="E13" s="52">
        <f t="shared" si="1"/>
        <v>45458</v>
      </c>
      <c r="F13" s="49">
        <f t="shared" si="2"/>
        <v>45458</v>
      </c>
      <c r="I13" s="30"/>
      <c r="J13" s="28"/>
      <c r="K13" s="29"/>
    </row>
    <row r="14" spans="1:11" ht="12.75" customHeight="1" x14ac:dyDescent="0.25">
      <c r="A14" s="37" t="s">
        <v>28</v>
      </c>
      <c r="B14" s="113">
        <f>B12+1</f>
        <v>30</v>
      </c>
      <c r="C14" s="95">
        <f t="shared" si="0"/>
        <v>45460</v>
      </c>
      <c r="D14" s="38">
        <f>D12+7</f>
        <v>45460</v>
      </c>
      <c r="E14" s="55">
        <f t="shared" si="1"/>
        <v>45462</v>
      </c>
      <c r="F14" s="38">
        <f t="shared" si="2"/>
        <v>45462</v>
      </c>
      <c r="I14" s="30"/>
      <c r="J14" s="28"/>
      <c r="K14" s="29"/>
    </row>
    <row r="15" spans="1:11" ht="15" customHeight="1" x14ac:dyDescent="0.25">
      <c r="A15" s="47" t="s">
        <v>20</v>
      </c>
      <c r="B15" s="82">
        <f t="shared" ref="B15" si="4">B13+1</f>
        <v>654</v>
      </c>
      <c r="C15" s="46">
        <f t="shared" si="0"/>
        <v>45463</v>
      </c>
      <c r="D15" s="49">
        <f>D13+7</f>
        <v>45463</v>
      </c>
      <c r="E15" s="52">
        <f t="shared" si="1"/>
        <v>45465</v>
      </c>
      <c r="F15" s="49">
        <f t="shared" si="2"/>
        <v>45465</v>
      </c>
      <c r="I15" s="30"/>
      <c r="J15" s="28"/>
      <c r="K15" s="29"/>
    </row>
    <row r="16" spans="1:11" ht="15" customHeight="1" x14ac:dyDescent="0.25">
      <c r="A16" s="37" t="s">
        <v>28</v>
      </c>
      <c r="B16" s="113">
        <f>B14+1</f>
        <v>31</v>
      </c>
      <c r="C16" s="45">
        <f t="shared" si="0"/>
        <v>45467</v>
      </c>
      <c r="D16" s="38">
        <f t="shared" si="3"/>
        <v>45467</v>
      </c>
      <c r="E16" s="55">
        <f t="shared" si="1"/>
        <v>45469</v>
      </c>
      <c r="F16" s="38">
        <f t="shared" si="2"/>
        <v>45469</v>
      </c>
      <c r="I16" s="30"/>
      <c r="J16" s="28"/>
      <c r="K16" s="29"/>
    </row>
    <row r="17" spans="1:11" ht="15" customHeight="1" x14ac:dyDescent="0.25">
      <c r="A17" s="47" t="s">
        <v>21</v>
      </c>
      <c r="B17" s="82">
        <f>B15+1</f>
        <v>655</v>
      </c>
      <c r="C17" s="46">
        <f t="shared" si="0"/>
        <v>45470</v>
      </c>
      <c r="D17" s="49">
        <f>D15+7</f>
        <v>45470</v>
      </c>
      <c r="E17" s="54">
        <f t="shared" si="1"/>
        <v>45472</v>
      </c>
      <c r="F17" s="49">
        <f>D17+2</f>
        <v>45472</v>
      </c>
      <c r="I17" s="30"/>
      <c r="J17" s="28"/>
      <c r="K17" s="29"/>
    </row>
    <row r="18" spans="1:11" ht="15" customHeight="1" x14ac:dyDescent="0.25">
      <c r="A18" s="37" t="s">
        <v>28</v>
      </c>
      <c r="B18" s="113">
        <f>B16+1</f>
        <v>32</v>
      </c>
      <c r="C18" s="45">
        <f t="shared" si="0"/>
        <v>45474</v>
      </c>
      <c r="D18" s="38">
        <f>D16+7</f>
        <v>45474</v>
      </c>
      <c r="E18" s="55">
        <f t="shared" si="1"/>
        <v>45476</v>
      </c>
      <c r="F18" s="38">
        <f t="shared" si="2"/>
        <v>45476</v>
      </c>
      <c r="I18" s="30"/>
      <c r="J18" s="28"/>
      <c r="K18" s="29"/>
    </row>
    <row r="19" spans="1:11" ht="15" customHeight="1" x14ac:dyDescent="0.25">
      <c r="A19" s="47" t="s">
        <v>21</v>
      </c>
      <c r="B19" s="82">
        <f>B17+1</f>
        <v>656</v>
      </c>
      <c r="C19" s="46">
        <f t="shared" si="0"/>
        <v>45477</v>
      </c>
      <c r="D19" s="49">
        <f>D17+7</f>
        <v>45477</v>
      </c>
      <c r="E19" s="52">
        <f t="shared" si="1"/>
        <v>45479</v>
      </c>
      <c r="F19" s="49">
        <f t="shared" si="2"/>
        <v>45479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1"/>
      <c r="B26" s="15"/>
      <c r="C26" s="16"/>
      <c r="D26" s="17"/>
      <c r="E26" s="16"/>
      <c r="F26" s="17"/>
    </row>
    <row r="27" spans="1:11" ht="7.5" customHeight="1" x14ac:dyDescent="0.25">
      <c r="A27" s="8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0"/>
    </row>
    <row r="29" spans="1:11" ht="18.75" customHeight="1" x14ac:dyDescent="0.25">
      <c r="A29" s="162" t="s">
        <v>0</v>
      </c>
      <c r="B29" s="163"/>
      <c r="C29" s="179" t="s">
        <v>8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4</v>
      </c>
      <c r="D30" s="184"/>
      <c r="E30" s="185" t="s">
        <v>9</v>
      </c>
      <c r="F30" s="184"/>
    </row>
    <row r="31" spans="1:11" ht="15" customHeight="1" x14ac:dyDescent="0.25">
      <c r="A31" s="182"/>
      <c r="B31" s="182"/>
      <c r="C31" s="74" t="s">
        <v>6</v>
      </c>
      <c r="D31" s="80" t="s">
        <v>7</v>
      </c>
      <c r="E31" s="75" t="s">
        <v>6</v>
      </c>
      <c r="F31" s="75" t="s">
        <v>7</v>
      </c>
    </row>
    <row r="32" spans="1:11" ht="15" customHeight="1" x14ac:dyDescent="0.25">
      <c r="A32" s="87" t="s">
        <v>34</v>
      </c>
      <c r="B32" s="118">
        <v>13</v>
      </c>
      <c r="C32" s="76">
        <f t="shared" ref="C32:C41" si="5">D32</f>
        <v>45447</v>
      </c>
      <c r="D32" s="79">
        <f>D10+1</f>
        <v>45447</v>
      </c>
      <c r="E32" s="56">
        <f t="shared" ref="E32:E41" si="6">F32</f>
        <v>45451</v>
      </c>
      <c r="F32" s="78">
        <f>D32+4</f>
        <v>45451</v>
      </c>
    </row>
    <row r="33" spans="1:6" ht="15" customHeight="1" x14ac:dyDescent="0.25">
      <c r="A33" s="88" t="s">
        <v>21</v>
      </c>
      <c r="B33" s="94">
        <v>743</v>
      </c>
      <c r="C33" s="68">
        <f t="shared" si="5"/>
        <v>45450</v>
      </c>
      <c r="D33" s="69">
        <f>D32+3</f>
        <v>45450</v>
      </c>
      <c r="E33" s="70">
        <f t="shared" si="6"/>
        <v>45453</v>
      </c>
      <c r="F33" s="69">
        <f>D33+3</f>
        <v>45453</v>
      </c>
    </row>
    <row r="34" spans="1:6" ht="15" customHeight="1" x14ac:dyDescent="0.25">
      <c r="A34" s="87" t="s">
        <v>22</v>
      </c>
      <c r="B34" s="90">
        <v>272</v>
      </c>
      <c r="C34" s="76">
        <f t="shared" si="5"/>
        <v>45454</v>
      </c>
      <c r="D34" s="77">
        <f t="shared" ref="D34:D36" si="7">D32+7</f>
        <v>45454</v>
      </c>
      <c r="E34" s="56">
        <f t="shared" si="6"/>
        <v>45458</v>
      </c>
      <c r="F34" s="78">
        <f>D34+4</f>
        <v>45458</v>
      </c>
    </row>
    <row r="35" spans="1:6" ht="15" customHeight="1" x14ac:dyDescent="0.25">
      <c r="A35" s="88" t="s">
        <v>34</v>
      </c>
      <c r="B35" s="94">
        <v>14</v>
      </c>
      <c r="C35" s="68">
        <f t="shared" si="5"/>
        <v>45457</v>
      </c>
      <c r="D35" s="69">
        <f>D33+7</f>
        <v>45457</v>
      </c>
      <c r="E35" s="70">
        <f t="shared" si="6"/>
        <v>45460</v>
      </c>
      <c r="F35" s="69">
        <f>D35+3</f>
        <v>45460</v>
      </c>
    </row>
    <row r="36" spans="1:6" ht="15" customHeight="1" x14ac:dyDescent="0.25">
      <c r="A36" s="87" t="s">
        <v>22</v>
      </c>
      <c r="B36" s="90">
        <f t="shared" ref="B36:B41" si="8">B34+1</f>
        <v>273</v>
      </c>
      <c r="C36" s="76">
        <f t="shared" si="5"/>
        <v>45461</v>
      </c>
      <c r="D36" s="77">
        <f t="shared" si="7"/>
        <v>45461</v>
      </c>
      <c r="E36" s="56">
        <f t="shared" si="6"/>
        <v>45465</v>
      </c>
      <c r="F36" s="78">
        <f>D36+4</f>
        <v>45465</v>
      </c>
    </row>
    <row r="37" spans="1:6" ht="15" customHeight="1" x14ac:dyDescent="0.25">
      <c r="A37" s="88" t="s">
        <v>21</v>
      </c>
      <c r="B37" s="94">
        <v>744</v>
      </c>
      <c r="C37" s="68">
        <f t="shared" si="5"/>
        <v>45464</v>
      </c>
      <c r="D37" s="69">
        <f>D35+7</f>
        <v>45464</v>
      </c>
      <c r="E37" s="70">
        <f t="shared" si="6"/>
        <v>45467</v>
      </c>
      <c r="F37" s="69">
        <f>D37+3</f>
        <v>45467</v>
      </c>
    </row>
    <row r="38" spans="1:6" ht="15" customHeight="1" x14ac:dyDescent="0.25">
      <c r="A38" s="87" t="s">
        <v>22</v>
      </c>
      <c r="B38" s="90">
        <f t="shared" si="8"/>
        <v>274</v>
      </c>
      <c r="C38" s="72">
        <f t="shared" si="5"/>
        <v>45468</v>
      </c>
      <c r="D38" s="77">
        <f>D36+7</f>
        <v>45468</v>
      </c>
      <c r="E38" s="56">
        <f t="shared" si="6"/>
        <v>45472</v>
      </c>
      <c r="F38" s="78">
        <f>D38+4</f>
        <v>45472</v>
      </c>
    </row>
    <row r="39" spans="1:6" ht="15" customHeight="1" x14ac:dyDescent="0.25">
      <c r="A39" s="88" t="s">
        <v>21</v>
      </c>
      <c r="B39" s="94">
        <f t="shared" si="8"/>
        <v>745</v>
      </c>
      <c r="C39" s="68">
        <f t="shared" si="5"/>
        <v>45471</v>
      </c>
      <c r="D39" s="69">
        <f>D37+7</f>
        <v>45471</v>
      </c>
      <c r="E39" s="70">
        <f t="shared" si="6"/>
        <v>45474</v>
      </c>
      <c r="F39" s="69">
        <f>D39+3</f>
        <v>45474</v>
      </c>
    </row>
    <row r="40" spans="1:6" ht="15" customHeight="1" x14ac:dyDescent="0.25">
      <c r="A40" s="87" t="s">
        <v>22</v>
      </c>
      <c r="B40" s="90">
        <f t="shared" si="8"/>
        <v>275</v>
      </c>
      <c r="C40" s="72">
        <f t="shared" si="5"/>
        <v>45475</v>
      </c>
      <c r="D40" s="77">
        <f>D38+7</f>
        <v>45475</v>
      </c>
      <c r="E40" s="56">
        <f t="shared" si="6"/>
        <v>45479</v>
      </c>
      <c r="F40" s="78">
        <f>D40+4</f>
        <v>45479</v>
      </c>
    </row>
    <row r="41" spans="1:6" ht="15" customHeight="1" x14ac:dyDescent="0.25">
      <c r="A41" s="88" t="s">
        <v>21</v>
      </c>
      <c r="B41" s="94">
        <f t="shared" si="8"/>
        <v>746</v>
      </c>
      <c r="C41" s="68">
        <f t="shared" si="5"/>
        <v>45478</v>
      </c>
      <c r="D41" s="69">
        <f>D39+7</f>
        <v>45478</v>
      </c>
      <c r="E41" s="70">
        <f t="shared" si="6"/>
        <v>45481</v>
      </c>
      <c r="F41" s="69">
        <f>D41+3</f>
        <v>45481</v>
      </c>
    </row>
    <row r="42" spans="1:6" ht="15" customHeight="1" x14ac:dyDescent="0.25">
      <c r="A42" s="159" t="s">
        <v>15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14</v>
      </c>
      <c r="B43" s="158"/>
      <c r="C43" s="158"/>
      <c r="D43" s="158"/>
      <c r="E43" s="158"/>
      <c r="F43" s="2"/>
    </row>
    <row r="44" spans="1:6" x14ac:dyDescent="0.25">
      <c r="A44" s="41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10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11</v>
      </c>
      <c r="F48" s="178"/>
    </row>
    <row r="49" spans="1:6" ht="15" customHeight="1" thickBot="1" x14ac:dyDescent="0.3">
      <c r="A49" s="173"/>
      <c r="B49" s="19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83" t="str">
        <f>A33</f>
        <v>Caribe Navigator</v>
      </c>
      <c r="B50" s="91">
        <f>B33</f>
        <v>743</v>
      </c>
      <c r="C50" s="50">
        <f t="shared" ref="C50:C55" si="9">D50</f>
        <v>45450</v>
      </c>
      <c r="D50" s="35">
        <f>D33</f>
        <v>45450</v>
      </c>
      <c r="E50" s="53">
        <f t="shared" ref="E50:E55" si="10">F50</f>
        <v>45454</v>
      </c>
      <c r="F50" s="36">
        <f>D50+4</f>
        <v>45454</v>
      </c>
    </row>
    <row r="51" spans="1:6" ht="15" customHeight="1" x14ac:dyDescent="0.25">
      <c r="A51" s="84" t="str">
        <f>A35</f>
        <v>Guadalupe</v>
      </c>
      <c r="B51" s="92">
        <f>B35</f>
        <v>14</v>
      </c>
      <c r="C51" s="51">
        <f t="shared" si="9"/>
        <v>45457</v>
      </c>
      <c r="D51" s="42">
        <f>D35</f>
        <v>45457</v>
      </c>
      <c r="E51" s="51">
        <f t="shared" si="10"/>
        <v>45461</v>
      </c>
      <c r="F51" s="42">
        <f>D51+4</f>
        <v>45461</v>
      </c>
    </row>
    <row r="52" spans="1:6" ht="15" customHeight="1" x14ac:dyDescent="0.25">
      <c r="A52" s="85" t="str">
        <f>A37</f>
        <v>Caribe Navigator</v>
      </c>
      <c r="B52" s="93">
        <f>B37</f>
        <v>744</v>
      </c>
      <c r="C52" s="50">
        <f t="shared" si="9"/>
        <v>45464</v>
      </c>
      <c r="D52" s="43">
        <f>D37</f>
        <v>45464</v>
      </c>
      <c r="E52" s="53">
        <f t="shared" si="10"/>
        <v>45468</v>
      </c>
      <c r="F52" s="36">
        <f t="shared" ref="F52:F53" si="11">D52+4</f>
        <v>45468</v>
      </c>
    </row>
    <row r="53" spans="1:6" ht="15" customHeight="1" x14ac:dyDescent="0.25">
      <c r="A53" s="84" t="str">
        <f>A39</f>
        <v>Caribe Navigator</v>
      </c>
      <c r="B53" s="92">
        <f>B39</f>
        <v>745</v>
      </c>
      <c r="C53" s="51">
        <f t="shared" si="9"/>
        <v>45471</v>
      </c>
      <c r="D53" s="42">
        <f>D39</f>
        <v>45471</v>
      </c>
      <c r="E53" s="51">
        <f t="shared" si="10"/>
        <v>45475</v>
      </c>
      <c r="F53" s="42">
        <f t="shared" si="11"/>
        <v>45475</v>
      </c>
    </row>
    <row r="54" spans="1:6" ht="12.75" customHeight="1" x14ac:dyDescent="0.25">
      <c r="A54" s="86" t="str">
        <f>A41</f>
        <v>Caribe Navigator</v>
      </c>
      <c r="B54" s="93">
        <f>B41</f>
        <v>746</v>
      </c>
      <c r="C54" s="50">
        <f t="shared" si="9"/>
        <v>45478</v>
      </c>
      <c r="D54" s="67">
        <f>D41</f>
        <v>45478</v>
      </c>
      <c r="E54" s="53">
        <f t="shared" si="10"/>
        <v>45482</v>
      </c>
      <c r="F54" s="36">
        <f>D54+4</f>
        <v>45482</v>
      </c>
    </row>
    <row r="55" spans="1:6" ht="15" customHeight="1" x14ac:dyDescent="0.25">
      <c r="A55" s="84" t="s">
        <v>21</v>
      </c>
      <c r="B55" s="92">
        <f>B54+1</f>
        <v>747</v>
      </c>
      <c r="C55" s="51">
        <f t="shared" si="9"/>
        <v>45485</v>
      </c>
      <c r="D55" s="42">
        <f>D54+7</f>
        <v>45485</v>
      </c>
      <c r="E55" s="51">
        <f t="shared" si="10"/>
        <v>45489</v>
      </c>
      <c r="F55" s="42">
        <f>D55+4</f>
        <v>45489</v>
      </c>
    </row>
    <row r="56" spans="1:6" ht="12.75" customHeight="1" x14ac:dyDescent="0.25">
      <c r="A56" s="159" t="s">
        <v>16</v>
      </c>
      <c r="B56" s="159"/>
      <c r="C56" s="159"/>
      <c r="D56" s="159"/>
      <c r="E56" s="159"/>
      <c r="F56" s="2"/>
    </row>
    <row r="57" spans="1:6" ht="12.75" customHeight="1" x14ac:dyDescent="0.25">
      <c r="A57" s="158" t="s">
        <v>14</v>
      </c>
      <c r="B57" s="158"/>
      <c r="C57" s="158"/>
      <c r="D57" s="158"/>
      <c r="E57" s="158"/>
      <c r="F57" s="2"/>
    </row>
    <row r="58" spans="1:6" ht="17.25" customHeight="1" x14ac:dyDescent="0.25">
      <c r="A58" s="117" t="s">
        <v>32</v>
      </c>
      <c r="B58" s="81"/>
      <c r="C58" s="81"/>
      <c r="D58" s="81"/>
      <c r="E58" s="81"/>
      <c r="F58" s="2"/>
    </row>
    <row r="59" spans="1:6" ht="26.25" customHeight="1" x14ac:dyDescent="0.25">
      <c r="A59" s="7"/>
      <c r="B59" s="8"/>
      <c r="C59" s="9"/>
      <c r="D59" s="10"/>
      <c r="E59" s="9"/>
      <c r="F59" s="160"/>
    </row>
    <row r="60" spans="1:6" ht="18.75" customHeight="1" x14ac:dyDescent="0.25">
      <c r="A60" s="162" t="s">
        <v>0</v>
      </c>
      <c r="B60" s="163"/>
      <c r="C60" s="164" t="s">
        <v>12</v>
      </c>
      <c r="D60" s="165"/>
      <c r="E60" s="11"/>
      <c r="F60" s="161"/>
    </row>
    <row r="61" spans="1:6" ht="15" customHeight="1" x14ac:dyDescent="0.25">
      <c r="A61" s="166" t="s">
        <v>2</v>
      </c>
      <c r="B61" s="166" t="s">
        <v>3</v>
      </c>
      <c r="C61" s="168" t="s">
        <v>4</v>
      </c>
      <c r="D61" s="169"/>
      <c r="E61" s="170" t="s">
        <v>13</v>
      </c>
      <c r="F61" s="171"/>
    </row>
    <row r="62" spans="1:6" ht="15" customHeight="1" x14ac:dyDescent="0.25">
      <c r="A62" s="167"/>
      <c r="B62" s="167"/>
      <c r="C62" s="58" t="s">
        <v>6</v>
      </c>
      <c r="D62" s="58" t="s">
        <v>7</v>
      </c>
      <c r="E62" s="58" t="s">
        <v>6</v>
      </c>
      <c r="F62" s="58" t="s">
        <v>7</v>
      </c>
    </row>
    <row r="63" spans="1:6" ht="15" customHeight="1" x14ac:dyDescent="0.25">
      <c r="A63" s="97" t="str">
        <f>A32</f>
        <v>Guadalupe</v>
      </c>
      <c r="B63" s="107">
        <f>B32</f>
        <v>13</v>
      </c>
      <c r="C63" s="99">
        <f>D63</f>
        <v>45447</v>
      </c>
      <c r="D63" s="100">
        <f>D32</f>
        <v>45447</v>
      </c>
      <c r="E63" s="99">
        <f>F63</f>
        <v>45450</v>
      </c>
      <c r="F63" s="100">
        <f>D63+3</f>
        <v>45450</v>
      </c>
    </row>
    <row r="64" spans="1:6" ht="15" customHeight="1" x14ac:dyDescent="0.25">
      <c r="A64" s="59" t="str">
        <f>A34</f>
        <v>Vanquish</v>
      </c>
      <c r="B64" s="60">
        <f>B34</f>
        <v>272</v>
      </c>
      <c r="C64" s="61">
        <f t="shared" ref="C64:C67" si="12">D64</f>
        <v>45454</v>
      </c>
      <c r="D64" s="62">
        <f>D34</f>
        <v>45454</v>
      </c>
      <c r="E64" s="61">
        <f t="shared" ref="E64:E67" si="13">F64</f>
        <v>45457</v>
      </c>
      <c r="F64" s="63">
        <f>D64+3</f>
        <v>45457</v>
      </c>
    </row>
    <row r="65" spans="1:7" ht="15" customHeight="1" x14ac:dyDescent="0.25">
      <c r="A65" s="101" t="str">
        <f>A36</f>
        <v>Vanquish</v>
      </c>
      <c r="B65" s="105">
        <f>B36</f>
        <v>273</v>
      </c>
      <c r="C65" s="102">
        <f t="shared" si="12"/>
        <v>45461</v>
      </c>
      <c r="D65" s="103">
        <f>D36</f>
        <v>45461</v>
      </c>
      <c r="E65" s="102">
        <f t="shared" si="13"/>
        <v>45464</v>
      </c>
      <c r="F65" s="104">
        <f t="shared" ref="F65:F67" si="14">D65+3</f>
        <v>45464</v>
      </c>
    </row>
    <row r="66" spans="1:7" ht="15" customHeight="1" x14ac:dyDescent="0.25">
      <c r="A66" s="59" t="str">
        <f>A38</f>
        <v>Vanquish</v>
      </c>
      <c r="B66" s="106">
        <f>B38</f>
        <v>274</v>
      </c>
      <c r="C66" s="61">
        <f t="shared" si="12"/>
        <v>45468</v>
      </c>
      <c r="D66" s="62">
        <f>D38</f>
        <v>45468</v>
      </c>
      <c r="E66" s="61">
        <f t="shared" si="13"/>
        <v>45471</v>
      </c>
      <c r="F66" s="63">
        <f t="shared" si="14"/>
        <v>45471</v>
      </c>
    </row>
    <row r="67" spans="1:7" ht="15" customHeight="1" x14ac:dyDescent="0.25">
      <c r="A67" s="108" t="str">
        <f>A40</f>
        <v>Vanquish</v>
      </c>
      <c r="B67" s="98">
        <f>B40</f>
        <v>275</v>
      </c>
      <c r="C67" s="65">
        <f t="shared" si="12"/>
        <v>45475</v>
      </c>
      <c r="D67" s="71">
        <f>D40</f>
        <v>45475</v>
      </c>
      <c r="E67" s="65">
        <f t="shared" si="13"/>
        <v>45478</v>
      </c>
      <c r="F67" s="66">
        <f t="shared" si="14"/>
        <v>45478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58" t="s">
        <v>14</v>
      </c>
      <c r="B69" s="158"/>
      <c r="C69" s="158"/>
      <c r="D69" s="158"/>
      <c r="E69" s="158"/>
      <c r="F69" s="26"/>
    </row>
    <row r="70" spans="1:7" ht="12.75" customHeight="1" x14ac:dyDescent="0.25">
      <c r="A70" s="12"/>
      <c r="B70" s="20"/>
      <c r="C70" s="13"/>
      <c r="D70" s="21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7A3F2-D883-44BD-9257-B4650C64F5B2}">
  <sheetPr>
    <tabColor rgb="FFFFFF00"/>
  </sheetPr>
  <dimension ref="A1:K70"/>
  <sheetViews>
    <sheetView zoomScaleNormal="100" workbookViewId="0">
      <selection sqref="A1:F1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86">
        <v>45413</v>
      </c>
      <c r="B1" s="186"/>
      <c r="C1" s="186"/>
      <c r="D1" s="186"/>
      <c r="E1" s="186"/>
      <c r="F1" s="186"/>
    </row>
    <row r="2" spans="1:11" ht="15" customHeight="1" x14ac:dyDescent="0.25">
      <c r="C2" s="33" t="s">
        <v>19</v>
      </c>
      <c r="D2" s="34">
        <f ca="1">NOW()</f>
        <v>45846.490394097222</v>
      </c>
      <c r="E2" s="22"/>
      <c r="F2" s="22"/>
    </row>
    <row r="3" spans="1:11" ht="90" customHeight="1" x14ac:dyDescent="0.25">
      <c r="A3" s="32"/>
      <c r="B3" s="32"/>
      <c r="C3" s="32"/>
      <c r="D3" s="16" t="s">
        <v>24</v>
      </c>
      <c r="F3" s="16" t="s">
        <v>25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7" t="s">
        <v>28</v>
      </c>
      <c r="B10" s="114">
        <v>23</v>
      </c>
      <c r="C10" s="45">
        <f t="shared" ref="C10:C19" si="0">D10</f>
        <v>45411</v>
      </c>
      <c r="D10" s="39">
        <v>45411</v>
      </c>
      <c r="E10" s="55">
        <f>F10</f>
        <v>45413</v>
      </c>
      <c r="F10" s="38">
        <f>D10+2</f>
        <v>45413</v>
      </c>
      <c r="I10" s="27"/>
      <c r="J10" s="28"/>
      <c r="K10" s="29"/>
    </row>
    <row r="11" spans="1:11" ht="15" customHeight="1" x14ac:dyDescent="0.25">
      <c r="A11" s="47" t="s">
        <v>20</v>
      </c>
      <c r="B11" s="82">
        <v>649</v>
      </c>
      <c r="C11" s="57">
        <f t="shared" si="0"/>
        <v>45414</v>
      </c>
      <c r="D11" s="48">
        <f>D10+3</f>
        <v>45414</v>
      </c>
      <c r="E11" s="54">
        <f t="shared" ref="E11:E19" si="1">F11</f>
        <v>45416</v>
      </c>
      <c r="F11" s="49">
        <f t="shared" ref="F11:F19" si="2">D11+2</f>
        <v>45416</v>
      </c>
      <c r="I11" s="27"/>
      <c r="J11" s="28"/>
      <c r="K11" s="29"/>
    </row>
    <row r="12" spans="1:11" ht="15" customHeight="1" x14ac:dyDescent="0.25">
      <c r="A12" s="37" t="s">
        <v>28</v>
      </c>
      <c r="B12" s="113">
        <f>B10+1</f>
        <v>24</v>
      </c>
      <c r="C12" s="95">
        <f t="shared" si="0"/>
        <v>45418</v>
      </c>
      <c r="D12" s="38">
        <f>D10+7</f>
        <v>45418</v>
      </c>
      <c r="E12" s="55">
        <f t="shared" si="1"/>
        <v>45420</v>
      </c>
      <c r="F12" s="38">
        <f t="shared" si="2"/>
        <v>45420</v>
      </c>
      <c r="I12" s="30"/>
      <c r="J12" s="28"/>
      <c r="K12" s="29"/>
    </row>
    <row r="13" spans="1:11" ht="15" customHeight="1" x14ac:dyDescent="0.25">
      <c r="A13" s="47" t="s">
        <v>20</v>
      </c>
      <c r="B13" s="82">
        <f>B11+1</f>
        <v>650</v>
      </c>
      <c r="C13" s="46">
        <f t="shared" si="0"/>
        <v>45421</v>
      </c>
      <c r="D13" s="49">
        <f t="shared" ref="D13:D16" si="3">D11+7</f>
        <v>45421</v>
      </c>
      <c r="E13" s="52">
        <f t="shared" si="1"/>
        <v>45423</v>
      </c>
      <c r="F13" s="49">
        <f t="shared" si="2"/>
        <v>45423</v>
      </c>
      <c r="I13" s="30"/>
      <c r="J13" s="28"/>
      <c r="K13" s="29"/>
    </row>
    <row r="14" spans="1:11" ht="12.75" customHeight="1" x14ac:dyDescent="0.25">
      <c r="A14" s="37" t="s">
        <v>28</v>
      </c>
      <c r="B14" s="113">
        <f>B12+1</f>
        <v>25</v>
      </c>
      <c r="C14" s="95">
        <f t="shared" si="0"/>
        <v>45425</v>
      </c>
      <c r="D14" s="38">
        <f>D12+7</f>
        <v>45425</v>
      </c>
      <c r="E14" s="55">
        <f t="shared" si="1"/>
        <v>45427</v>
      </c>
      <c r="F14" s="38">
        <f t="shared" si="2"/>
        <v>45427</v>
      </c>
      <c r="I14" s="30"/>
      <c r="J14" s="28"/>
      <c r="K14" s="29"/>
    </row>
    <row r="15" spans="1:11" ht="15" customHeight="1" x14ac:dyDescent="0.25">
      <c r="A15" s="47" t="s">
        <v>20</v>
      </c>
      <c r="B15" s="82">
        <f t="shared" ref="B15" si="4">B13+1</f>
        <v>651</v>
      </c>
      <c r="C15" s="46">
        <f t="shared" si="0"/>
        <v>45428</v>
      </c>
      <c r="D15" s="49">
        <f>D13+7</f>
        <v>45428</v>
      </c>
      <c r="E15" s="52">
        <f t="shared" si="1"/>
        <v>45430</v>
      </c>
      <c r="F15" s="49">
        <f t="shared" si="2"/>
        <v>45430</v>
      </c>
      <c r="I15" s="30"/>
      <c r="J15" s="28"/>
      <c r="K15" s="29"/>
    </row>
    <row r="16" spans="1:11" ht="15" customHeight="1" x14ac:dyDescent="0.25">
      <c r="A16" s="37" t="s">
        <v>28</v>
      </c>
      <c r="B16" s="113">
        <f>B14+1</f>
        <v>26</v>
      </c>
      <c r="C16" s="45">
        <f t="shared" si="0"/>
        <v>45432</v>
      </c>
      <c r="D16" s="38">
        <f t="shared" si="3"/>
        <v>45432</v>
      </c>
      <c r="E16" s="55">
        <f t="shared" si="1"/>
        <v>45434</v>
      </c>
      <c r="F16" s="38">
        <f t="shared" si="2"/>
        <v>45434</v>
      </c>
      <c r="I16" s="30"/>
      <c r="J16" s="28"/>
      <c r="K16" s="29"/>
    </row>
    <row r="17" spans="1:11" ht="15" customHeight="1" x14ac:dyDescent="0.25">
      <c r="A17" s="47" t="s">
        <v>21</v>
      </c>
      <c r="B17" s="82">
        <v>741</v>
      </c>
      <c r="C17" s="46">
        <f t="shared" si="0"/>
        <v>45435</v>
      </c>
      <c r="D17" s="49">
        <f>D15+7</f>
        <v>45435</v>
      </c>
      <c r="E17" s="54">
        <f t="shared" si="1"/>
        <v>45437</v>
      </c>
      <c r="F17" s="49">
        <f>D17+2</f>
        <v>45437</v>
      </c>
      <c r="I17" s="30"/>
      <c r="J17" s="28"/>
      <c r="K17" s="29"/>
    </row>
    <row r="18" spans="1:11" ht="15" customHeight="1" x14ac:dyDescent="0.25">
      <c r="A18" s="37" t="s">
        <v>28</v>
      </c>
      <c r="B18" s="113">
        <f>B16+1</f>
        <v>27</v>
      </c>
      <c r="C18" s="45">
        <f t="shared" si="0"/>
        <v>45440</v>
      </c>
      <c r="D18" s="38">
        <f>D16+8</f>
        <v>45440</v>
      </c>
      <c r="E18" s="55">
        <f t="shared" si="1"/>
        <v>45442</v>
      </c>
      <c r="F18" s="38">
        <f t="shared" si="2"/>
        <v>45442</v>
      </c>
      <c r="I18" s="30"/>
      <c r="J18" s="28"/>
      <c r="K18" s="29"/>
    </row>
    <row r="19" spans="1:11" ht="15" customHeight="1" x14ac:dyDescent="0.25">
      <c r="A19" s="47" t="s">
        <v>21</v>
      </c>
      <c r="B19" s="82">
        <f>B17+1</f>
        <v>742</v>
      </c>
      <c r="C19" s="46">
        <f t="shared" si="0"/>
        <v>45442</v>
      </c>
      <c r="D19" s="49">
        <f>D17+7</f>
        <v>45442</v>
      </c>
      <c r="E19" s="52">
        <f t="shared" si="1"/>
        <v>45444</v>
      </c>
      <c r="F19" s="49">
        <f t="shared" si="2"/>
        <v>45444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1"/>
      <c r="B26" s="15"/>
      <c r="C26" s="16"/>
      <c r="D26" s="17"/>
      <c r="E26" s="16"/>
      <c r="F26" s="17"/>
    </row>
    <row r="27" spans="1:11" ht="7.5" customHeight="1" x14ac:dyDescent="0.25">
      <c r="A27" s="8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0"/>
    </row>
    <row r="29" spans="1:11" ht="18.75" customHeight="1" x14ac:dyDescent="0.25">
      <c r="A29" s="162" t="s">
        <v>0</v>
      </c>
      <c r="B29" s="163"/>
      <c r="C29" s="179" t="s">
        <v>8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4</v>
      </c>
      <c r="D30" s="184"/>
      <c r="E30" s="185" t="s">
        <v>9</v>
      </c>
      <c r="F30" s="184"/>
    </row>
    <row r="31" spans="1:11" ht="15" customHeight="1" x14ac:dyDescent="0.25">
      <c r="A31" s="182"/>
      <c r="B31" s="182"/>
      <c r="C31" s="74" t="s">
        <v>6</v>
      </c>
      <c r="D31" s="80" t="s">
        <v>7</v>
      </c>
      <c r="E31" s="75" t="s">
        <v>6</v>
      </c>
      <c r="F31" s="75" t="s">
        <v>7</v>
      </c>
    </row>
    <row r="32" spans="1:11" ht="15" customHeight="1" x14ac:dyDescent="0.25">
      <c r="A32" s="87" t="s">
        <v>22</v>
      </c>
      <c r="B32" s="89">
        <v>267</v>
      </c>
      <c r="C32" s="76">
        <f t="shared" ref="C32:C41" si="5">D32</f>
        <v>45412</v>
      </c>
      <c r="D32" s="79">
        <f>D10+1</f>
        <v>45412</v>
      </c>
      <c r="E32" s="56">
        <f t="shared" ref="E32:E41" si="6">F32</f>
        <v>45416</v>
      </c>
      <c r="F32" s="78">
        <f>D32+4</f>
        <v>45416</v>
      </c>
    </row>
    <row r="33" spans="1:6" ht="15" customHeight="1" x14ac:dyDescent="0.25">
      <c r="A33" s="88" t="s">
        <v>21</v>
      </c>
      <c r="B33" s="94">
        <v>738</v>
      </c>
      <c r="C33" s="68">
        <f t="shared" si="5"/>
        <v>45415</v>
      </c>
      <c r="D33" s="69">
        <f>D32+3</f>
        <v>45415</v>
      </c>
      <c r="E33" s="70">
        <f t="shared" si="6"/>
        <v>45418</v>
      </c>
      <c r="F33" s="69">
        <f>D33+3</f>
        <v>45418</v>
      </c>
    </row>
    <row r="34" spans="1:6" ht="15" customHeight="1" x14ac:dyDescent="0.25">
      <c r="A34" s="87" t="s">
        <v>22</v>
      </c>
      <c r="B34" s="90">
        <f>B32+1</f>
        <v>268</v>
      </c>
      <c r="C34" s="76">
        <f t="shared" si="5"/>
        <v>45419</v>
      </c>
      <c r="D34" s="77">
        <f t="shared" ref="D34:D36" si="7">D32+7</f>
        <v>45419</v>
      </c>
      <c r="E34" s="56">
        <f t="shared" si="6"/>
        <v>45423</v>
      </c>
      <c r="F34" s="78">
        <f>D34+4</f>
        <v>45423</v>
      </c>
    </row>
    <row r="35" spans="1:6" ht="15" customHeight="1" x14ac:dyDescent="0.25">
      <c r="A35" s="88" t="s">
        <v>31</v>
      </c>
      <c r="B35" s="94">
        <f>B33+1</f>
        <v>739</v>
      </c>
      <c r="C35" s="68">
        <f t="shared" si="5"/>
        <v>45421</v>
      </c>
      <c r="D35" s="69">
        <f>D33+6</f>
        <v>45421</v>
      </c>
      <c r="E35" s="70">
        <f t="shared" si="6"/>
        <v>45425</v>
      </c>
      <c r="F35" s="69">
        <f>D35+4</f>
        <v>45425</v>
      </c>
    </row>
    <row r="36" spans="1:6" ht="15" customHeight="1" x14ac:dyDescent="0.25">
      <c r="A36" s="87" t="s">
        <v>22</v>
      </c>
      <c r="B36" s="90">
        <f>B34+1</f>
        <v>269</v>
      </c>
      <c r="C36" s="76">
        <f t="shared" si="5"/>
        <v>45426</v>
      </c>
      <c r="D36" s="77">
        <f t="shared" si="7"/>
        <v>45426</v>
      </c>
      <c r="E36" s="56">
        <f t="shared" si="6"/>
        <v>45430</v>
      </c>
      <c r="F36" s="78">
        <f>D36+4</f>
        <v>45430</v>
      </c>
    </row>
    <row r="37" spans="1:6" ht="15" customHeight="1" x14ac:dyDescent="0.25">
      <c r="A37" s="88" t="s">
        <v>21</v>
      </c>
      <c r="B37" s="94">
        <f>B35+1</f>
        <v>740</v>
      </c>
      <c r="C37" s="68">
        <f t="shared" si="5"/>
        <v>45429</v>
      </c>
      <c r="D37" s="69">
        <f>D35+8</f>
        <v>45429</v>
      </c>
      <c r="E37" s="70">
        <f t="shared" si="6"/>
        <v>45432</v>
      </c>
      <c r="F37" s="69">
        <f>D37+3</f>
        <v>45432</v>
      </c>
    </row>
    <row r="38" spans="1:6" ht="15" customHeight="1" x14ac:dyDescent="0.25">
      <c r="A38" s="87" t="s">
        <v>33</v>
      </c>
      <c r="B38" s="90" t="s">
        <v>23</v>
      </c>
      <c r="C38" s="72">
        <f t="shared" si="5"/>
        <v>45433</v>
      </c>
      <c r="D38" s="77">
        <f>D36+7</f>
        <v>45433</v>
      </c>
      <c r="E38" s="56">
        <f t="shared" si="6"/>
        <v>45437</v>
      </c>
      <c r="F38" s="78">
        <f>D38+4</f>
        <v>45437</v>
      </c>
    </row>
    <row r="39" spans="1:6" ht="15" customHeight="1" x14ac:dyDescent="0.25">
      <c r="A39" s="88" t="s">
        <v>34</v>
      </c>
      <c r="B39" s="94">
        <v>12</v>
      </c>
      <c r="C39" s="68">
        <f t="shared" si="5"/>
        <v>45437</v>
      </c>
      <c r="D39" s="69">
        <f>D37+8</f>
        <v>45437</v>
      </c>
      <c r="E39" s="70">
        <f t="shared" si="6"/>
        <v>45440</v>
      </c>
      <c r="F39" s="69">
        <f>D39+3</f>
        <v>45440</v>
      </c>
    </row>
    <row r="40" spans="1:6" ht="15" customHeight="1" x14ac:dyDescent="0.25">
      <c r="A40" s="87" t="s">
        <v>33</v>
      </c>
      <c r="B40" s="90" t="s">
        <v>23</v>
      </c>
      <c r="C40" s="72">
        <f t="shared" si="5"/>
        <v>45441</v>
      </c>
      <c r="D40" s="77">
        <v>45441</v>
      </c>
      <c r="E40" s="56">
        <f t="shared" si="6"/>
        <v>45444</v>
      </c>
      <c r="F40" s="78">
        <f>D40+3</f>
        <v>45444</v>
      </c>
    </row>
    <row r="41" spans="1:6" ht="15" customHeight="1" x14ac:dyDescent="0.25">
      <c r="A41" s="88" t="s">
        <v>22</v>
      </c>
      <c r="B41" s="94">
        <v>271</v>
      </c>
      <c r="C41" s="68">
        <f t="shared" si="5"/>
        <v>45443</v>
      </c>
      <c r="D41" s="69">
        <f>D39+6</f>
        <v>45443</v>
      </c>
      <c r="E41" s="70">
        <f t="shared" si="6"/>
        <v>45446</v>
      </c>
      <c r="F41" s="69">
        <f>D41+3</f>
        <v>45446</v>
      </c>
    </row>
    <row r="42" spans="1:6" ht="15" customHeight="1" x14ac:dyDescent="0.25">
      <c r="A42" s="159" t="s">
        <v>15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14</v>
      </c>
      <c r="B43" s="158"/>
      <c r="C43" s="158"/>
      <c r="D43" s="158"/>
      <c r="E43" s="158"/>
      <c r="F43" s="2"/>
    </row>
    <row r="44" spans="1:6" x14ac:dyDescent="0.25">
      <c r="A44" s="41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10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11</v>
      </c>
      <c r="F48" s="178"/>
    </row>
    <row r="49" spans="1:6" ht="15" customHeight="1" thickBot="1" x14ac:dyDescent="0.3">
      <c r="A49" s="173"/>
      <c r="B49" s="19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83" t="str">
        <f>A33</f>
        <v>Caribe Navigator</v>
      </c>
      <c r="B50" s="91">
        <f>B33</f>
        <v>738</v>
      </c>
      <c r="C50" s="50">
        <f t="shared" ref="C50:C55" si="8">D50</f>
        <v>45415</v>
      </c>
      <c r="D50" s="35">
        <f>D33</f>
        <v>45415</v>
      </c>
      <c r="E50" s="53">
        <f t="shared" ref="E50:E55" si="9">F50</f>
        <v>45419</v>
      </c>
      <c r="F50" s="36">
        <f>D50+4</f>
        <v>45419</v>
      </c>
    </row>
    <row r="51" spans="1:6" ht="15" customHeight="1" x14ac:dyDescent="0.25">
      <c r="A51" s="84" t="str">
        <f>A35</f>
        <v>Caribe Navigator*</v>
      </c>
      <c r="B51" s="92">
        <f>B35</f>
        <v>739</v>
      </c>
      <c r="C51" s="51">
        <f t="shared" si="8"/>
        <v>45421</v>
      </c>
      <c r="D51" s="42">
        <f>D35</f>
        <v>45421</v>
      </c>
      <c r="E51" s="51">
        <f t="shared" si="9"/>
        <v>45426</v>
      </c>
      <c r="F51" s="42">
        <f>D51+5</f>
        <v>45426</v>
      </c>
    </row>
    <row r="52" spans="1:6" ht="15" customHeight="1" x14ac:dyDescent="0.25">
      <c r="A52" s="85" t="str">
        <f>A37</f>
        <v>Caribe Navigator</v>
      </c>
      <c r="B52" s="93">
        <f>B37</f>
        <v>740</v>
      </c>
      <c r="C52" s="50">
        <f t="shared" si="8"/>
        <v>45429</v>
      </c>
      <c r="D52" s="43">
        <f>D37</f>
        <v>45429</v>
      </c>
      <c r="E52" s="53">
        <f t="shared" si="9"/>
        <v>45433</v>
      </c>
      <c r="F52" s="36">
        <f t="shared" ref="F52:F53" si="10">D52+4</f>
        <v>45433</v>
      </c>
    </row>
    <row r="53" spans="1:6" ht="15" customHeight="1" x14ac:dyDescent="0.25">
      <c r="A53" s="84" t="s">
        <v>22</v>
      </c>
      <c r="B53" s="92">
        <v>270</v>
      </c>
      <c r="C53" s="51">
        <f t="shared" si="8"/>
        <v>45436</v>
      </c>
      <c r="D53" s="42">
        <f>D39-1</f>
        <v>45436</v>
      </c>
      <c r="E53" s="51">
        <f t="shared" si="9"/>
        <v>45440</v>
      </c>
      <c r="F53" s="42">
        <f t="shared" si="10"/>
        <v>45440</v>
      </c>
    </row>
    <row r="54" spans="1:6" ht="12.75" customHeight="1" x14ac:dyDescent="0.25">
      <c r="A54" s="86" t="str">
        <f>A41</f>
        <v>Vanquish</v>
      </c>
      <c r="B54" s="93">
        <f>B41</f>
        <v>271</v>
      </c>
      <c r="C54" s="50">
        <f t="shared" si="8"/>
        <v>45443</v>
      </c>
      <c r="D54" s="67">
        <f>D41</f>
        <v>45443</v>
      </c>
      <c r="E54" s="53">
        <f t="shared" si="9"/>
        <v>45448</v>
      </c>
      <c r="F54" s="36">
        <f>D54+5</f>
        <v>45448</v>
      </c>
    </row>
    <row r="55" spans="1:6" ht="15" customHeight="1" x14ac:dyDescent="0.25">
      <c r="A55" s="84" t="s">
        <v>21</v>
      </c>
      <c r="B55" s="92">
        <v>743</v>
      </c>
      <c r="C55" s="51">
        <f t="shared" si="8"/>
        <v>45450</v>
      </c>
      <c r="D55" s="42">
        <f>D54+7</f>
        <v>45450</v>
      </c>
      <c r="E55" s="51">
        <f t="shared" si="9"/>
        <v>45454</v>
      </c>
      <c r="F55" s="42">
        <f>D55+4</f>
        <v>45454</v>
      </c>
    </row>
    <row r="56" spans="1:6" ht="12.75" customHeight="1" x14ac:dyDescent="0.25">
      <c r="A56" s="159" t="s">
        <v>16</v>
      </c>
      <c r="B56" s="159"/>
      <c r="C56" s="159"/>
      <c r="D56" s="159"/>
      <c r="E56" s="159"/>
      <c r="F56" s="2"/>
    </row>
    <row r="57" spans="1:6" ht="12.75" customHeight="1" x14ac:dyDescent="0.25">
      <c r="A57" s="158" t="s">
        <v>14</v>
      </c>
      <c r="B57" s="158"/>
      <c r="C57" s="158"/>
      <c r="D57" s="158"/>
      <c r="E57" s="158"/>
      <c r="F57" s="2"/>
    </row>
    <row r="58" spans="1:6" ht="17.25" customHeight="1" x14ac:dyDescent="0.25">
      <c r="A58" s="117" t="s">
        <v>32</v>
      </c>
      <c r="B58" s="81"/>
      <c r="C58" s="81"/>
      <c r="D58" s="81"/>
      <c r="E58" s="81"/>
      <c r="F58" s="2"/>
    </row>
    <row r="59" spans="1:6" ht="26.25" customHeight="1" x14ac:dyDescent="0.25">
      <c r="A59" s="7"/>
      <c r="B59" s="8"/>
      <c r="C59" s="9"/>
      <c r="D59" s="10"/>
      <c r="E59" s="9"/>
      <c r="F59" s="160"/>
    </row>
    <row r="60" spans="1:6" ht="18.75" customHeight="1" x14ac:dyDescent="0.25">
      <c r="A60" s="162" t="s">
        <v>0</v>
      </c>
      <c r="B60" s="163"/>
      <c r="C60" s="164" t="s">
        <v>12</v>
      </c>
      <c r="D60" s="165"/>
      <c r="E60" s="11"/>
      <c r="F60" s="161"/>
    </row>
    <row r="61" spans="1:6" ht="15" customHeight="1" x14ac:dyDescent="0.25">
      <c r="A61" s="166" t="s">
        <v>2</v>
      </c>
      <c r="B61" s="166" t="s">
        <v>3</v>
      </c>
      <c r="C61" s="168" t="s">
        <v>4</v>
      </c>
      <c r="D61" s="169"/>
      <c r="E61" s="170" t="s">
        <v>13</v>
      </c>
      <c r="F61" s="171"/>
    </row>
    <row r="62" spans="1:6" ht="15" customHeight="1" x14ac:dyDescent="0.25">
      <c r="A62" s="167"/>
      <c r="B62" s="167"/>
      <c r="C62" s="58" t="s">
        <v>6</v>
      </c>
      <c r="D62" s="58" t="s">
        <v>7</v>
      </c>
      <c r="E62" s="58" t="s">
        <v>6</v>
      </c>
      <c r="F62" s="58" t="s">
        <v>7</v>
      </c>
    </row>
    <row r="63" spans="1:6" ht="15" customHeight="1" x14ac:dyDescent="0.25">
      <c r="A63" s="97" t="str">
        <f>A32</f>
        <v>Vanquish</v>
      </c>
      <c r="B63" s="98">
        <f>B32</f>
        <v>267</v>
      </c>
      <c r="C63" s="99">
        <f>D63</f>
        <v>45412</v>
      </c>
      <c r="D63" s="100">
        <f>D32</f>
        <v>45412</v>
      </c>
      <c r="E63" s="99">
        <f>F63</f>
        <v>45415</v>
      </c>
      <c r="F63" s="100">
        <f>D63+3</f>
        <v>45415</v>
      </c>
    </row>
    <row r="64" spans="1:6" ht="15" customHeight="1" x14ac:dyDescent="0.25">
      <c r="A64" s="59" t="str">
        <f>A34</f>
        <v>Vanquish</v>
      </c>
      <c r="B64" s="60">
        <f>B34</f>
        <v>268</v>
      </c>
      <c r="C64" s="61">
        <f t="shared" ref="C64:C67" si="11">D64</f>
        <v>45419</v>
      </c>
      <c r="D64" s="62">
        <f>D34</f>
        <v>45419</v>
      </c>
      <c r="E64" s="61">
        <f t="shared" ref="E64:E67" si="12">F64</f>
        <v>45422</v>
      </c>
      <c r="F64" s="63">
        <f>D64+3</f>
        <v>45422</v>
      </c>
    </row>
    <row r="65" spans="1:7" ht="15" customHeight="1" x14ac:dyDescent="0.25">
      <c r="A65" s="101" t="str">
        <f>A36</f>
        <v>Vanquish</v>
      </c>
      <c r="B65" s="105">
        <f>B36</f>
        <v>269</v>
      </c>
      <c r="C65" s="102">
        <f t="shared" si="11"/>
        <v>45426</v>
      </c>
      <c r="D65" s="103">
        <f>D36</f>
        <v>45426</v>
      </c>
      <c r="E65" s="102">
        <f t="shared" si="12"/>
        <v>45431</v>
      </c>
      <c r="F65" s="104">
        <f>D65+5</f>
        <v>45431</v>
      </c>
    </row>
    <row r="66" spans="1:7" ht="15" customHeight="1" x14ac:dyDescent="0.25">
      <c r="A66" s="59" t="s">
        <v>22</v>
      </c>
      <c r="B66" s="106">
        <v>270</v>
      </c>
      <c r="C66" s="61">
        <f t="shared" si="11"/>
        <v>45436</v>
      </c>
      <c r="D66" s="62">
        <f>D65+10</f>
        <v>45436</v>
      </c>
      <c r="E66" s="61">
        <f t="shared" si="12"/>
        <v>45439</v>
      </c>
      <c r="F66" s="63">
        <f>D66+3</f>
        <v>45439</v>
      </c>
    </row>
    <row r="67" spans="1:7" ht="15" customHeight="1" x14ac:dyDescent="0.25">
      <c r="A67" s="101" t="str">
        <f>A65</f>
        <v>Vanquish</v>
      </c>
      <c r="B67" s="98">
        <v>271</v>
      </c>
      <c r="C67" s="65">
        <f t="shared" si="11"/>
        <v>45443</v>
      </c>
      <c r="D67" s="71">
        <f>D66+7</f>
        <v>45443</v>
      </c>
      <c r="E67" s="65">
        <f t="shared" si="12"/>
        <v>45447</v>
      </c>
      <c r="F67" s="66">
        <f>D67+4</f>
        <v>45447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58" t="s">
        <v>14</v>
      </c>
      <c r="B69" s="158"/>
      <c r="C69" s="158"/>
      <c r="D69" s="158"/>
      <c r="E69" s="158"/>
      <c r="F69" s="26"/>
    </row>
    <row r="70" spans="1:7" ht="12.75" customHeight="1" x14ac:dyDescent="0.25">
      <c r="A70" s="12"/>
      <c r="B70" s="20"/>
      <c r="C70" s="13"/>
      <c r="D70" s="21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437A5-90E3-41F0-9823-F15A7C963AB5}">
  <sheetPr>
    <tabColor rgb="FFFFFF00"/>
  </sheetPr>
  <dimension ref="A1:K70"/>
  <sheetViews>
    <sheetView topLeftCell="A46" zoomScaleNormal="100" workbookViewId="0">
      <selection activeCell="A70" sqref="A70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86">
        <v>45383</v>
      </c>
      <c r="B1" s="186"/>
      <c r="C1" s="186"/>
      <c r="D1" s="186"/>
      <c r="E1" s="186"/>
      <c r="F1" s="186"/>
    </row>
    <row r="2" spans="1:11" ht="15" customHeight="1" x14ac:dyDescent="0.25">
      <c r="C2" s="33" t="s">
        <v>19</v>
      </c>
      <c r="D2" s="34">
        <f ca="1">NOW()</f>
        <v>45846.490394097222</v>
      </c>
      <c r="E2" s="22"/>
      <c r="F2" s="22"/>
    </row>
    <row r="3" spans="1:11" ht="90" customHeight="1" x14ac:dyDescent="0.25">
      <c r="A3" s="32"/>
      <c r="B3" s="32"/>
      <c r="C3" s="32"/>
      <c r="D3" s="16" t="s">
        <v>24</v>
      </c>
      <c r="F3" s="16" t="s">
        <v>25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7" t="s">
        <v>20</v>
      </c>
      <c r="B10" s="44">
        <v>645</v>
      </c>
      <c r="C10" s="45">
        <f t="shared" ref="C10:C19" si="0">D10</f>
        <v>45383</v>
      </c>
      <c r="D10" s="39">
        <v>45383</v>
      </c>
      <c r="E10" s="55">
        <f>F10</f>
        <v>45385</v>
      </c>
      <c r="F10" s="38">
        <f>D10+2</f>
        <v>45385</v>
      </c>
      <c r="I10" s="27"/>
      <c r="J10" s="28"/>
      <c r="K10" s="29"/>
    </row>
    <row r="11" spans="1:11" ht="15" customHeight="1" x14ac:dyDescent="0.25">
      <c r="A11" s="47" t="s">
        <v>21</v>
      </c>
      <c r="B11" s="82">
        <v>735</v>
      </c>
      <c r="C11" s="57">
        <f t="shared" si="0"/>
        <v>45386</v>
      </c>
      <c r="D11" s="48">
        <f>D10+3</f>
        <v>45386</v>
      </c>
      <c r="E11" s="54">
        <f t="shared" ref="E11:E19" si="1">F11</f>
        <v>45388</v>
      </c>
      <c r="F11" s="49">
        <f t="shared" ref="F11:F19" si="2">D11+2</f>
        <v>45388</v>
      </c>
      <c r="I11" s="27"/>
      <c r="J11" s="28"/>
      <c r="K11" s="29"/>
    </row>
    <row r="12" spans="1:11" ht="15" customHeight="1" x14ac:dyDescent="0.25">
      <c r="A12" s="37" t="s">
        <v>28</v>
      </c>
      <c r="B12" s="113">
        <v>21</v>
      </c>
      <c r="C12" s="95">
        <f t="shared" si="0"/>
        <v>45390</v>
      </c>
      <c r="D12" s="38">
        <f>D10+7</f>
        <v>45390</v>
      </c>
      <c r="E12" s="55">
        <f t="shared" si="1"/>
        <v>45392</v>
      </c>
      <c r="F12" s="38">
        <f t="shared" si="2"/>
        <v>45392</v>
      </c>
      <c r="I12" s="30"/>
      <c r="J12" s="28"/>
      <c r="K12" s="29"/>
    </row>
    <row r="13" spans="1:11" ht="15" customHeight="1" x14ac:dyDescent="0.25">
      <c r="A13" s="47" t="s">
        <v>20</v>
      </c>
      <c r="B13" s="82">
        <v>646</v>
      </c>
      <c r="C13" s="46">
        <f t="shared" si="0"/>
        <v>45393</v>
      </c>
      <c r="D13" s="49">
        <f t="shared" ref="D13:D16" si="3">D11+7</f>
        <v>45393</v>
      </c>
      <c r="E13" s="52">
        <f t="shared" si="1"/>
        <v>45395</v>
      </c>
      <c r="F13" s="49">
        <f t="shared" si="2"/>
        <v>45395</v>
      </c>
      <c r="I13" s="30"/>
      <c r="J13" s="28"/>
      <c r="K13" s="29"/>
    </row>
    <row r="14" spans="1:11" ht="12.75" customHeight="1" x14ac:dyDescent="0.25">
      <c r="A14" s="37" t="s">
        <v>28</v>
      </c>
      <c r="B14" s="113">
        <f>B12+1</f>
        <v>22</v>
      </c>
      <c r="C14" s="95">
        <f t="shared" si="0"/>
        <v>45397</v>
      </c>
      <c r="D14" s="38">
        <f>D12+7</f>
        <v>45397</v>
      </c>
      <c r="E14" s="55">
        <f t="shared" si="1"/>
        <v>45399</v>
      </c>
      <c r="F14" s="38">
        <f t="shared" si="2"/>
        <v>45399</v>
      </c>
      <c r="I14" s="30"/>
      <c r="J14" s="28"/>
      <c r="K14" s="29"/>
    </row>
    <row r="15" spans="1:11" ht="15" customHeight="1" x14ac:dyDescent="0.25">
      <c r="A15" s="47" t="s">
        <v>20</v>
      </c>
      <c r="B15" s="82">
        <f t="shared" ref="B15" si="4">B13+1</f>
        <v>647</v>
      </c>
      <c r="C15" s="46">
        <f t="shared" si="0"/>
        <v>45400</v>
      </c>
      <c r="D15" s="49">
        <f>D13+7</f>
        <v>45400</v>
      </c>
      <c r="E15" s="52">
        <f t="shared" si="1"/>
        <v>45402</v>
      </c>
      <c r="F15" s="49">
        <f t="shared" si="2"/>
        <v>45402</v>
      </c>
      <c r="I15" s="30"/>
      <c r="J15" s="28"/>
      <c r="K15" s="29"/>
    </row>
    <row r="16" spans="1:11" ht="15" customHeight="1" x14ac:dyDescent="0.25">
      <c r="A16" s="37" t="s">
        <v>21</v>
      </c>
      <c r="B16" s="113">
        <v>737</v>
      </c>
      <c r="C16" s="45">
        <f t="shared" si="0"/>
        <v>45404</v>
      </c>
      <c r="D16" s="38">
        <f t="shared" si="3"/>
        <v>45404</v>
      </c>
      <c r="E16" s="55">
        <f t="shared" si="1"/>
        <v>45406</v>
      </c>
      <c r="F16" s="38">
        <f t="shared" si="2"/>
        <v>45406</v>
      </c>
      <c r="I16" s="30"/>
      <c r="J16" s="28"/>
      <c r="K16" s="29"/>
    </row>
    <row r="17" spans="1:11" ht="15" customHeight="1" x14ac:dyDescent="0.25">
      <c r="A17" s="47" t="s">
        <v>20</v>
      </c>
      <c r="B17" s="82">
        <f>B15+1</f>
        <v>648</v>
      </c>
      <c r="C17" s="46">
        <f t="shared" si="0"/>
        <v>45407</v>
      </c>
      <c r="D17" s="49">
        <f>D15+7</f>
        <v>45407</v>
      </c>
      <c r="E17" s="54">
        <f t="shared" si="1"/>
        <v>45409</v>
      </c>
      <c r="F17" s="49">
        <f>D17+2</f>
        <v>45409</v>
      </c>
      <c r="I17" s="30"/>
      <c r="J17" s="28"/>
      <c r="K17" s="29"/>
    </row>
    <row r="18" spans="1:11" ht="15" customHeight="1" x14ac:dyDescent="0.25">
      <c r="A18" s="37" t="s">
        <v>28</v>
      </c>
      <c r="B18" s="113">
        <f>B14+1</f>
        <v>23</v>
      </c>
      <c r="C18" s="45">
        <f t="shared" si="0"/>
        <v>45411</v>
      </c>
      <c r="D18" s="38">
        <f>D16+7</f>
        <v>45411</v>
      </c>
      <c r="E18" s="55">
        <f t="shared" si="1"/>
        <v>45413</v>
      </c>
      <c r="F18" s="38">
        <f t="shared" si="2"/>
        <v>45413</v>
      </c>
      <c r="I18" s="30"/>
      <c r="J18" s="28"/>
      <c r="K18" s="29"/>
    </row>
    <row r="19" spans="1:11" ht="15" customHeight="1" x14ac:dyDescent="0.25">
      <c r="A19" s="47" t="s">
        <v>20</v>
      </c>
      <c r="B19" s="82">
        <f>B17+1</f>
        <v>649</v>
      </c>
      <c r="C19" s="46">
        <f t="shared" si="0"/>
        <v>45414</v>
      </c>
      <c r="D19" s="49">
        <f>D17+7</f>
        <v>45414</v>
      </c>
      <c r="E19" s="52">
        <f t="shared" si="1"/>
        <v>45416</v>
      </c>
      <c r="F19" s="49">
        <f t="shared" si="2"/>
        <v>45416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1"/>
      <c r="B26" s="15"/>
      <c r="C26" s="16"/>
      <c r="D26" s="17"/>
      <c r="E26" s="16"/>
      <c r="F26" s="17"/>
    </row>
    <row r="27" spans="1:11" ht="7.5" customHeight="1" x14ac:dyDescent="0.25">
      <c r="A27" s="8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0"/>
    </row>
    <row r="29" spans="1:11" ht="18.75" customHeight="1" x14ac:dyDescent="0.25">
      <c r="A29" s="162" t="s">
        <v>0</v>
      </c>
      <c r="B29" s="163"/>
      <c r="C29" s="179" t="s">
        <v>8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4</v>
      </c>
      <c r="D30" s="184"/>
      <c r="E30" s="185" t="s">
        <v>9</v>
      </c>
      <c r="F30" s="184"/>
    </row>
    <row r="31" spans="1:11" ht="15" customHeight="1" x14ac:dyDescent="0.25">
      <c r="A31" s="182"/>
      <c r="B31" s="182"/>
      <c r="C31" s="74" t="s">
        <v>6</v>
      </c>
      <c r="D31" s="80" t="s">
        <v>7</v>
      </c>
      <c r="E31" s="75" t="s">
        <v>6</v>
      </c>
      <c r="F31" s="75" t="s">
        <v>7</v>
      </c>
    </row>
    <row r="32" spans="1:11" ht="15" customHeight="1" x14ac:dyDescent="0.25">
      <c r="A32" s="87" t="s">
        <v>22</v>
      </c>
      <c r="B32" s="89">
        <v>263</v>
      </c>
      <c r="C32" s="76">
        <f t="shared" ref="C32:C41" si="5">D32</f>
        <v>45384</v>
      </c>
      <c r="D32" s="79">
        <f>D10+1</f>
        <v>45384</v>
      </c>
      <c r="E32" s="56">
        <f t="shared" ref="E32:E41" si="6">F32</f>
        <v>45388</v>
      </c>
      <c r="F32" s="78">
        <f>D32+4</f>
        <v>45388</v>
      </c>
    </row>
    <row r="33" spans="1:6" ht="15" customHeight="1" x14ac:dyDescent="0.25">
      <c r="A33" s="88" t="s">
        <v>26</v>
      </c>
      <c r="B33" s="94">
        <v>692</v>
      </c>
      <c r="C33" s="68">
        <f t="shared" si="5"/>
        <v>45387</v>
      </c>
      <c r="D33" s="69">
        <f>D32+3</f>
        <v>45387</v>
      </c>
      <c r="E33" s="70">
        <f t="shared" si="6"/>
        <v>45390</v>
      </c>
      <c r="F33" s="69">
        <f>D33+3</f>
        <v>45390</v>
      </c>
    </row>
    <row r="34" spans="1:6" ht="15" customHeight="1" x14ac:dyDescent="0.25">
      <c r="A34" s="87" t="s">
        <v>22</v>
      </c>
      <c r="B34" s="90">
        <f t="shared" ref="B34:B40" si="7">B32+1</f>
        <v>264</v>
      </c>
      <c r="C34" s="76">
        <f t="shared" si="5"/>
        <v>45391</v>
      </c>
      <c r="D34" s="77">
        <f t="shared" ref="D34:D41" si="8">D32+7</f>
        <v>45391</v>
      </c>
      <c r="E34" s="56">
        <f t="shared" si="6"/>
        <v>45395</v>
      </c>
      <c r="F34" s="78">
        <f>D34+4</f>
        <v>45395</v>
      </c>
    </row>
    <row r="35" spans="1:6" ht="15" customHeight="1" x14ac:dyDescent="0.25">
      <c r="A35" s="88" t="s">
        <v>21</v>
      </c>
      <c r="B35" s="94">
        <v>736</v>
      </c>
      <c r="C35" s="68">
        <f t="shared" si="5"/>
        <v>45394</v>
      </c>
      <c r="D35" s="69">
        <f t="shared" si="8"/>
        <v>45394</v>
      </c>
      <c r="E35" s="70">
        <f t="shared" si="6"/>
        <v>45397</v>
      </c>
      <c r="F35" s="69">
        <f>D35+3</f>
        <v>45397</v>
      </c>
    </row>
    <row r="36" spans="1:6" ht="15" customHeight="1" x14ac:dyDescent="0.25">
      <c r="A36" s="87" t="s">
        <v>22</v>
      </c>
      <c r="B36" s="90">
        <f>B34+1</f>
        <v>265</v>
      </c>
      <c r="C36" s="76">
        <f t="shared" si="5"/>
        <v>45398</v>
      </c>
      <c r="D36" s="77">
        <f t="shared" si="8"/>
        <v>45398</v>
      </c>
      <c r="E36" s="56">
        <f t="shared" si="6"/>
        <v>45402</v>
      </c>
      <c r="F36" s="78">
        <f>D36+4</f>
        <v>45402</v>
      </c>
    </row>
    <row r="37" spans="1:6" ht="15" customHeight="1" x14ac:dyDescent="0.25">
      <c r="A37" s="88" t="s">
        <v>26</v>
      </c>
      <c r="B37" s="94">
        <f>B33+1</f>
        <v>693</v>
      </c>
      <c r="C37" s="68">
        <f t="shared" si="5"/>
        <v>45401</v>
      </c>
      <c r="D37" s="69">
        <f>D35+7</f>
        <v>45401</v>
      </c>
      <c r="E37" s="70">
        <f t="shared" si="6"/>
        <v>45404</v>
      </c>
      <c r="F37" s="69">
        <f>D37+3</f>
        <v>45404</v>
      </c>
    </row>
    <row r="38" spans="1:6" ht="15" customHeight="1" x14ac:dyDescent="0.25">
      <c r="A38" s="87" t="s">
        <v>22</v>
      </c>
      <c r="B38" s="90">
        <f t="shared" si="7"/>
        <v>266</v>
      </c>
      <c r="C38" s="72">
        <f t="shared" si="5"/>
        <v>45405</v>
      </c>
      <c r="D38" s="77">
        <f t="shared" si="8"/>
        <v>45405</v>
      </c>
      <c r="E38" s="56">
        <f t="shared" si="6"/>
        <v>45409</v>
      </c>
      <c r="F38" s="78">
        <f>D38+4</f>
        <v>45409</v>
      </c>
    </row>
    <row r="39" spans="1:6" ht="15" customHeight="1" x14ac:dyDescent="0.25">
      <c r="A39" s="88" t="s">
        <v>26</v>
      </c>
      <c r="B39" s="94">
        <f>B37+1</f>
        <v>694</v>
      </c>
      <c r="C39" s="68">
        <f t="shared" si="5"/>
        <v>45408</v>
      </c>
      <c r="D39" s="69">
        <f>D37+7</f>
        <v>45408</v>
      </c>
      <c r="E39" s="115">
        <f t="shared" si="6"/>
        <v>45412</v>
      </c>
      <c r="F39" s="69">
        <f>D39+4</f>
        <v>45412</v>
      </c>
    </row>
    <row r="40" spans="1:6" ht="15" customHeight="1" x14ac:dyDescent="0.25">
      <c r="A40" s="87" t="s">
        <v>22</v>
      </c>
      <c r="B40" s="90">
        <f t="shared" si="7"/>
        <v>267</v>
      </c>
      <c r="C40" s="72">
        <f t="shared" si="5"/>
        <v>45412</v>
      </c>
      <c r="D40" s="77">
        <f t="shared" si="8"/>
        <v>45412</v>
      </c>
      <c r="E40" s="56">
        <f t="shared" si="6"/>
        <v>45416</v>
      </c>
      <c r="F40" s="78">
        <f>D40+4</f>
        <v>45416</v>
      </c>
    </row>
    <row r="41" spans="1:6" ht="15" customHeight="1" x14ac:dyDescent="0.25">
      <c r="A41" s="88" t="s">
        <v>21</v>
      </c>
      <c r="B41" s="94">
        <f>B35+2</f>
        <v>738</v>
      </c>
      <c r="C41" s="68">
        <f t="shared" si="5"/>
        <v>45415</v>
      </c>
      <c r="D41" s="69">
        <f t="shared" si="8"/>
        <v>45415</v>
      </c>
      <c r="E41" s="70">
        <f t="shared" si="6"/>
        <v>45419</v>
      </c>
      <c r="F41" s="69">
        <f>D41+4</f>
        <v>45419</v>
      </c>
    </row>
    <row r="42" spans="1:6" ht="15" customHeight="1" x14ac:dyDescent="0.25">
      <c r="A42" s="159" t="s">
        <v>15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14</v>
      </c>
      <c r="B43" s="158"/>
      <c r="C43" s="158"/>
      <c r="D43" s="158"/>
      <c r="E43" s="158"/>
      <c r="F43" s="2"/>
    </row>
    <row r="44" spans="1:6" x14ac:dyDescent="0.25">
      <c r="A44" s="41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10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11</v>
      </c>
      <c r="F48" s="178"/>
    </row>
    <row r="49" spans="1:6" ht="15" customHeight="1" thickBot="1" x14ac:dyDescent="0.3">
      <c r="A49" s="173"/>
      <c r="B49" s="19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83" t="str">
        <f>A33</f>
        <v>Caribe Mariner</v>
      </c>
      <c r="B50" s="91">
        <f>B33</f>
        <v>692</v>
      </c>
      <c r="C50" s="50">
        <f t="shared" ref="C50:C55" si="9">D50</f>
        <v>45387</v>
      </c>
      <c r="D50" s="35">
        <f>D33</f>
        <v>45387</v>
      </c>
      <c r="E50" s="53">
        <f t="shared" ref="E50:E55" si="10">F50</f>
        <v>45391</v>
      </c>
      <c r="F50" s="36">
        <f>D50+4</f>
        <v>45391</v>
      </c>
    </row>
    <row r="51" spans="1:6" ht="15" customHeight="1" x14ac:dyDescent="0.25">
      <c r="A51" s="84" t="str">
        <f>A35</f>
        <v>Caribe Navigator</v>
      </c>
      <c r="B51" s="92">
        <f>B35</f>
        <v>736</v>
      </c>
      <c r="C51" s="51">
        <f t="shared" si="9"/>
        <v>45394</v>
      </c>
      <c r="D51" s="42">
        <f>D35</f>
        <v>45394</v>
      </c>
      <c r="E51" s="51">
        <f t="shared" si="10"/>
        <v>45398</v>
      </c>
      <c r="F51" s="42">
        <f>D51+4</f>
        <v>45398</v>
      </c>
    </row>
    <row r="52" spans="1:6" ht="15" customHeight="1" x14ac:dyDescent="0.25">
      <c r="A52" s="85" t="str">
        <f>A37</f>
        <v>Caribe Mariner</v>
      </c>
      <c r="B52" s="93">
        <f>B37</f>
        <v>693</v>
      </c>
      <c r="C52" s="50">
        <f t="shared" si="9"/>
        <v>45401</v>
      </c>
      <c r="D52" s="43">
        <f>D37</f>
        <v>45401</v>
      </c>
      <c r="E52" s="53">
        <f t="shared" si="10"/>
        <v>45405</v>
      </c>
      <c r="F52" s="36">
        <f t="shared" ref="F52:F54" si="11">D52+4</f>
        <v>45405</v>
      </c>
    </row>
    <row r="53" spans="1:6" ht="15" customHeight="1" x14ac:dyDescent="0.25">
      <c r="A53" s="84" t="str">
        <f>A39</f>
        <v>Caribe Mariner</v>
      </c>
      <c r="B53" s="92">
        <f>B39</f>
        <v>694</v>
      </c>
      <c r="C53" s="51">
        <f t="shared" si="9"/>
        <v>45408</v>
      </c>
      <c r="D53" s="42">
        <f>D39</f>
        <v>45408</v>
      </c>
      <c r="E53" s="116">
        <f t="shared" si="10"/>
        <v>45411</v>
      </c>
      <c r="F53" s="42">
        <f>D53+3</f>
        <v>45411</v>
      </c>
    </row>
    <row r="54" spans="1:6" ht="12.75" customHeight="1" x14ac:dyDescent="0.25">
      <c r="A54" s="86" t="str">
        <f>A41</f>
        <v>Caribe Navigator</v>
      </c>
      <c r="B54" s="93">
        <f>B41</f>
        <v>738</v>
      </c>
      <c r="C54" s="50">
        <f t="shared" si="9"/>
        <v>45415</v>
      </c>
      <c r="D54" s="67">
        <f>D41</f>
        <v>45415</v>
      </c>
      <c r="E54" s="53">
        <f t="shared" si="10"/>
        <v>45419</v>
      </c>
      <c r="F54" s="36">
        <f t="shared" si="11"/>
        <v>45419</v>
      </c>
    </row>
    <row r="55" spans="1:6" ht="15" customHeight="1" x14ac:dyDescent="0.25">
      <c r="A55" s="84" t="s">
        <v>21</v>
      </c>
      <c r="B55" s="92">
        <f>B54+1</f>
        <v>739</v>
      </c>
      <c r="C55" s="51">
        <f t="shared" si="9"/>
        <v>45422</v>
      </c>
      <c r="D55" s="42">
        <f>D54+7</f>
        <v>45422</v>
      </c>
      <c r="E55" s="51">
        <f t="shared" si="10"/>
        <v>45426</v>
      </c>
      <c r="F55" s="42">
        <f>D55+4</f>
        <v>45426</v>
      </c>
    </row>
    <row r="56" spans="1:6" ht="12.75" customHeight="1" x14ac:dyDescent="0.25">
      <c r="A56" s="159" t="s">
        <v>16</v>
      </c>
      <c r="B56" s="159"/>
      <c r="C56" s="159"/>
      <c r="D56" s="159"/>
      <c r="E56" s="159"/>
      <c r="F56" s="2"/>
    </row>
    <row r="57" spans="1:6" ht="12.75" customHeight="1" x14ac:dyDescent="0.25">
      <c r="A57" s="158" t="s">
        <v>14</v>
      </c>
      <c r="B57" s="158"/>
      <c r="C57" s="158"/>
      <c r="D57" s="158"/>
      <c r="E57" s="158"/>
      <c r="F57" s="2"/>
    </row>
    <row r="58" spans="1:6" ht="17.25" customHeight="1" x14ac:dyDescent="0.25">
      <c r="A58" s="41"/>
      <c r="B58" s="81"/>
      <c r="C58" s="81"/>
      <c r="D58" s="81"/>
      <c r="E58" s="81"/>
      <c r="F58" s="2"/>
    </row>
    <row r="59" spans="1:6" ht="26.25" customHeight="1" x14ac:dyDescent="0.25">
      <c r="A59" s="7"/>
      <c r="B59" s="8"/>
      <c r="C59" s="9"/>
      <c r="D59" s="10"/>
      <c r="E59" s="9"/>
      <c r="F59" s="160"/>
    </row>
    <row r="60" spans="1:6" ht="18.75" customHeight="1" x14ac:dyDescent="0.25">
      <c r="A60" s="162" t="s">
        <v>0</v>
      </c>
      <c r="B60" s="163"/>
      <c r="C60" s="164" t="s">
        <v>12</v>
      </c>
      <c r="D60" s="165"/>
      <c r="E60" s="11"/>
      <c r="F60" s="161"/>
    </row>
    <row r="61" spans="1:6" ht="15" customHeight="1" x14ac:dyDescent="0.25">
      <c r="A61" s="166" t="s">
        <v>2</v>
      </c>
      <c r="B61" s="166" t="s">
        <v>3</v>
      </c>
      <c r="C61" s="168" t="s">
        <v>4</v>
      </c>
      <c r="D61" s="169"/>
      <c r="E61" s="170" t="s">
        <v>13</v>
      </c>
      <c r="F61" s="171"/>
    </row>
    <row r="62" spans="1:6" ht="15" customHeight="1" x14ac:dyDescent="0.25">
      <c r="A62" s="167"/>
      <c r="B62" s="167"/>
      <c r="C62" s="58" t="s">
        <v>6</v>
      </c>
      <c r="D62" s="58" t="s">
        <v>7</v>
      </c>
      <c r="E62" s="58" t="s">
        <v>6</v>
      </c>
      <c r="F62" s="58" t="s">
        <v>7</v>
      </c>
    </row>
    <row r="63" spans="1:6" ht="15" customHeight="1" x14ac:dyDescent="0.25">
      <c r="A63" s="97" t="str">
        <f>A32</f>
        <v>Vanquish</v>
      </c>
      <c r="B63" s="98">
        <f>B32</f>
        <v>263</v>
      </c>
      <c r="C63" s="99">
        <f>D63</f>
        <v>45384</v>
      </c>
      <c r="D63" s="100">
        <f>D32</f>
        <v>45384</v>
      </c>
      <c r="E63" s="99">
        <f>F63</f>
        <v>45387</v>
      </c>
      <c r="F63" s="100">
        <f>D63+3</f>
        <v>45387</v>
      </c>
    </row>
    <row r="64" spans="1:6" ht="15" customHeight="1" x14ac:dyDescent="0.25">
      <c r="A64" s="59" t="str">
        <f>A34</f>
        <v>Vanquish</v>
      </c>
      <c r="B64" s="60">
        <f>B34</f>
        <v>264</v>
      </c>
      <c r="C64" s="61">
        <f t="shared" ref="C64:C67" si="12">D64</f>
        <v>45391</v>
      </c>
      <c r="D64" s="62">
        <f>D34</f>
        <v>45391</v>
      </c>
      <c r="E64" s="61">
        <f t="shared" ref="E64:E67" si="13">F64</f>
        <v>45394</v>
      </c>
      <c r="F64" s="63">
        <f>D64+3</f>
        <v>45394</v>
      </c>
    </row>
    <row r="65" spans="1:7" ht="15" customHeight="1" x14ac:dyDescent="0.25">
      <c r="A65" s="101" t="str">
        <f>A36</f>
        <v>Vanquish</v>
      </c>
      <c r="B65" s="105">
        <f>B36</f>
        <v>265</v>
      </c>
      <c r="C65" s="102">
        <f t="shared" si="12"/>
        <v>45398</v>
      </c>
      <c r="D65" s="103">
        <f>D36</f>
        <v>45398</v>
      </c>
      <c r="E65" s="102">
        <f t="shared" si="13"/>
        <v>45401</v>
      </c>
      <c r="F65" s="104">
        <f>D65+3</f>
        <v>45401</v>
      </c>
    </row>
    <row r="66" spans="1:7" ht="15" customHeight="1" x14ac:dyDescent="0.25">
      <c r="A66" s="59" t="str">
        <f>A38</f>
        <v>Vanquish</v>
      </c>
      <c r="B66" s="106">
        <f>B38</f>
        <v>266</v>
      </c>
      <c r="C66" s="61">
        <f t="shared" si="12"/>
        <v>45405</v>
      </c>
      <c r="D66" s="62">
        <f>D38</f>
        <v>45405</v>
      </c>
      <c r="E66" s="61">
        <f t="shared" si="13"/>
        <v>45408</v>
      </c>
      <c r="F66" s="63">
        <f>D66+3</f>
        <v>45408</v>
      </c>
    </row>
    <row r="67" spans="1:7" ht="15" customHeight="1" x14ac:dyDescent="0.25">
      <c r="A67" s="108" t="str">
        <f>A40</f>
        <v>Vanquish</v>
      </c>
      <c r="B67" s="98">
        <f>B40</f>
        <v>267</v>
      </c>
      <c r="C67" s="65">
        <f t="shared" si="12"/>
        <v>45412</v>
      </c>
      <c r="D67" s="71">
        <f>D40</f>
        <v>45412</v>
      </c>
      <c r="E67" s="65">
        <f t="shared" si="13"/>
        <v>45415</v>
      </c>
      <c r="F67" s="66">
        <f>D67+3</f>
        <v>45415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58" t="s">
        <v>14</v>
      </c>
      <c r="B69" s="158"/>
      <c r="C69" s="158"/>
      <c r="D69" s="158"/>
      <c r="E69" s="158"/>
      <c r="F69" s="26"/>
    </row>
    <row r="70" spans="1:7" ht="12.75" customHeight="1" x14ac:dyDescent="0.25">
      <c r="A70" s="12"/>
      <c r="B70" s="20"/>
      <c r="C70" s="13"/>
      <c r="D70" s="21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11040-8CC6-443F-BED9-A919DFC9AC84}">
  <sheetPr>
    <tabColor rgb="FFFFFF00"/>
  </sheetPr>
  <dimension ref="A1:K70"/>
  <sheetViews>
    <sheetView topLeftCell="A49" zoomScaleNormal="100" workbookViewId="0">
      <selection activeCell="A70" sqref="A70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86">
        <v>45352</v>
      </c>
      <c r="B1" s="186"/>
      <c r="C1" s="186"/>
      <c r="D1" s="186"/>
      <c r="E1" s="186"/>
      <c r="F1" s="186"/>
    </row>
    <row r="2" spans="1:11" ht="15" customHeight="1" x14ac:dyDescent="0.25">
      <c r="C2" s="33" t="s">
        <v>19</v>
      </c>
      <c r="D2" s="34">
        <f ca="1">NOW()</f>
        <v>45846.490394097222</v>
      </c>
      <c r="E2" s="22"/>
      <c r="F2" s="22"/>
    </row>
    <row r="3" spans="1:11" ht="90" customHeight="1" x14ac:dyDescent="0.25">
      <c r="A3" s="32"/>
      <c r="B3" s="32"/>
      <c r="C3" s="32"/>
      <c r="D3" s="16" t="s">
        <v>24</v>
      </c>
      <c r="F3" s="16" t="s">
        <v>25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7" t="s">
        <v>20</v>
      </c>
      <c r="B10" s="44">
        <v>640</v>
      </c>
      <c r="C10" s="45">
        <f t="shared" ref="C10:C19" si="0">D10</f>
        <v>45348</v>
      </c>
      <c r="D10" s="39">
        <v>45348</v>
      </c>
      <c r="E10" s="55">
        <f>F10</f>
        <v>45350</v>
      </c>
      <c r="F10" s="38">
        <f>D10+2</f>
        <v>45350</v>
      </c>
      <c r="I10" s="27"/>
      <c r="J10" s="28"/>
      <c r="K10" s="29"/>
    </row>
    <row r="11" spans="1:11" ht="15" customHeight="1" x14ac:dyDescent="0.25">
      <c r="A11" s="47" t="s">
        <v>28</v>
      </c>
      <c r="B11" s="82">
        <v>16</v>
      </c>
      <c r="C11" s="57">
        <f t="shared" si="0"/>
        <v>45351</v>
      </c>
      <c r="D11" s="48">
        <f>D10+3</f>
        <v>45351</v>
      </c>
      <c r="E11" s="54">
        <f t="shared" ref="E11:E19" si="1">F11</f>
        <v>45353</v>
      </c>
      <c r="F11" s="49">
        <f t="shared" ref="F11:F18" si="2">D11+2</f>
        <v>45353</v>
      </c>
      <c r="I11" s="27"/>
      <c r="J11" s="28"/>
      <c r="K11" s="29"/>
    </row>
    <row r="12" spans="1:11" ht="15" customHeight="1" x14ac:dyDescent="0.25">
      <c r="A12" s="37" t="s">
        <v>20</v>
      </c>
      <c r="B12" s="96">
        <f>B10+1</f>
        <v>641</v>
      </c>
      <c r="C12" s="95">
        <f t="shared" si="0"/>
        <v>45355</v>
      </c>
      <c r="D12" s="38">
        <f>D10+7</f>
        <v>45355</v>
      </c>
      <c r="E12" s="55">
        <f t="shared" si="1"/>
        <v>45357</v>
      </c>
      <c r="F12" s="38">
        <f t="shared" si="2"/>
        <v>45357</v>
      </c>
      <c r="I12" s="30"/>
      <c r="J12" s="28"/>
      <c r="K12" s="29"/>
    </row>
    <row r="13" spans="1:11" ht="15" customHeight="1" x14ac:dyDescent="0.25">
      <c r="A13" s="47" t="s">
        <v>28</v>
      </c>
      <c r="B13" s="82">
        <f>B11+1</f>
        <v>17</v>
      </c>
      <c r="C13" s="46">
        <f t="shared" si="0"/>
        <v>45358</v>
      </c>
      <c r="D13" s="49">
        <f t="shared" ref="D13:D16" si="3">D11+7</f>
        <v>45358</v>
      </c>
      <c r="E13" s="52">
        <f t="shared" si="1"/>
        <v>45360</v>
      </c>
      <c r="F13" s="49">
        <f t="shared" si="2"/>
        <v>45360</v>
      </c>
      <c r="I13" s="30"/>
      <c r="J13" s="28"/>
      <c r="K13" s="29"/>
    </row>
    <row r="14" spans="1:11" ht="12.75" customHeight="1" x14ac:dyDescent="0.25">
      <c r="A14" s="37" t="s">
        <v>20</v>
      </c>
      <c r="B14" s="96">
        <f>B12+1</f>
        <v>642</v>
      </c>
      <c r="C14" s="95">
        <f t="shared" si="0"/>
        <v>45362</v>
      </c>
      <c r="D14" s="38">
        <f>D12+7</f>
        <v>45362</v>
      </c>
      <c r="E14" s="55">
        <f t="shared" si="1"/>
        <v>45364</v>
      </c>
      <c r="F14" s="38">
        <f t="shared" si="2"/>
        <v>45364</v>
      </c>
      <c r="I14" s="30"/>
      <c r="J14" s="28"/>
      <c r="K14" s="29"/>
    </row>
    <row r="15" spans="1:11" ht="15" customHeight="1" x14ac:dyDescent="0.25">
      <c r="A15" s="47" t="s">
        <v>28</v>
      </c>
      <c r="B15" s="82">
        <f t="shared" ref="B15" si="4">B13+1</f>
        <v>18</v>
      </c>
      <c r="C15" s="46">
        <f t="shared" si="0"/>
        <v>45365</v>
      </c>
      <c r="D15" s="49">
        <f>D13+7</f>
        <v>45365</v>
      </c>
      <c r="E15" s="52">
        <f t="shared" si="1"/>
        <v>45367</v>
      </c>
      <c r="F15" s="49">
        <f t="shared" si="2"/>
        <v>45367</v>
      </c>
      <c r="I15" s="30"/>
      <c r="J15" s="28"/>
      <c r="K15" s="29"/>
    </row>
    <row r="16" spans="1:11" ht="15" customHeight="1" x14ac:dyDescent="0.25">
      <c r="A16" s="37" t="s">
        <v>20</v>
      </c>
      <c r="B16" s="96">
        <f>B14+1</f>
        <v>643</v>
      </c>
      <c r="C16" s="45">
        <f t="shared" si="0"/>
        <v>45369</v>
      </c>
      <c r="D16" s="38">
        <f t="shared" si="3"/>
        <v>45369</v>
      </c>
      <c r="E16" s="55">
        <f t="shared" si="1"/>
        <v>45371</v>
      </c>
      <c r="F16" s="38">
        <f t="shared" si="2"/>
        <v>45371</v>
      </c>
      <c r="I16" s="30"/>
      <c r="J16" s="28"/>
      <c r="K16" s="29"/>
    </row>
    <row r="17" spans="1:11" ht="15" customHeight="1" x14ac:dyDescent="0.25">
      <c r="A17" s="47" t="s">
        <v>28</v>
      </c>
      <c r="B17" s="82">
        <f>B15+1</f>
        <v>19</v>
      </c>
      <c r="C17" s="46">
        <f>D17</f>
        <v>45372</v>
      </c>
      <c r="D17" s="49">
        <f>D15+7</f>
        <v>45372</v>
      </c>
      <c r="E17" s="54">
        <f t="shared" si="1"/>
        <v>45374</v>
      </c>
      <c r="F17" s="49">
        <f>D17+2</f>
        <v>45374</v>
      </c>
      <c r="I17" s="30"/>
      <c r="J17" s="28"/>
      <c r="K17" s="29"/>
    </row>
    <row r="18" spans="1:11" ht="15" customHeight="1" x14ac:dyDescent="0.25">
      <c r="A18" s="37" t="s">
        <v>20</v>
      </c>
      <c r="B18" s="96">
        <f>B16+1</f>
        <v>644</v>
      </c>
      <c r="C18" s="45">
        <f t="shared" si="0"/>
        <v>45376</v>
      </c>
      <c r="D18" s="38">
        <f>D16+7</f>
        <v>45376</v>
      </c>
      <c r="E18" s="55">
        <f t="shared" si="1"/>
        <v>45378</v>
      </c>
      <c r="F18" s="38">
        <f t="shared" si="2"/>
        <v>45378</v>
      </c>
      <c r="I18" s="30"/>
      <c r="J18" s="28"/>
      <c r="K18" s="29"/>
    </row>
    <row r="19" spans="1:11" ht="15" customHeight="1" x14ac:dyDescent="0.25">
      <c r="A19" s="47" t="s">
        <v>28</v>
      </c>
      <c r="B19" s="82">
        <f>B17+1</f>
        <v>20</v>
      </c>
      <c r="C19" s="46">
        <f t="shared" si="0"/>
        <v>45378</v>
      </c>
      <c r="D19" s="49">
        <f>D17+6</f>
        <v>45378</v>
      </c>
      <c r="E19" s="52">
        <f t="shared" si="1"/>
        <v>45381</v>
      </c>
      <c r="F19" s="49">
        <f>D19+3</f>
        <v>45381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1"/>
      <c r="B26" s="15"/>
      <c r="C26" s="16"/>
      <c r="D26" s="17"/>
      <c r="E26" s="16"/>
      <c r="F26" s="17"/>
    </row>
    <row r="27" spans="1:11" ht="7.5" customHeight="1" x14ac:dyDescent="0.25">
      <c r="A27" s="8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0"/>
    </row>
    <row r="29" spans="1:11" ht="18.75" customHeight="1" x14ac:dyDescent="0.25">
      <c r="A29" s="162" t="s">
        <v>0</v>
      </c>
      <c r="B29" s="163"/>
      <c r="C29" s="179" t="s">
        <v>8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4</v>
      </c>
      <c r="D30" s="184"/>
      <c r="E30" s="185" t="s">
        <v>9</v>
      </c>
      <c r="F30" s="184"/>
    </row>
    <row r="31" spans="1:11" ht="15" customHeight="1" x14ac:dyDescent="0.25">
      <c r="A31" s="182"/>
      <c r="B31" s="182"/>
      <c r="C31" s="74" t="s">
        <v>6</v>
      </c>
      <c r="D31" s="80" t="s">
        <v>7</v>
      </c>
      <c r="E31" s="75" t="s">
        <v>6</v>
      </c>
      <c r="F31" s="75" t="s">
        <v>7</v>
      </c>
    </row>
    <row r="32" spans="1:11" ht="15" customHeight="1" x14ac:dyDescent="0.25">
      <c r="A32" s="87" t="s">
        <v>22</v>
      </c>
      <c r="B32" s="89">
        <v>258</v>
      </c>
      <c r="C32" s="76">
        <f t="shared" ref="C32:C41" si="5">D32</f>
        <v>45349</v>
      </c>
      <c r="D32" s="79">
        <f>D10+1</f>
        <v>45349</v>
      </c>
      <c r="E32" s="56">
        <f t="shared" ref="E32:E41" si="6">F32</f>
        <v>45353</v>
      </c>
      <c r="F32" s="78">
        <f>D32+4</f>
        <v>45353</v>
      </c>
    </row>
    <row r="33" spans="1:6" ht="15" customHeight="1" x14ac:dyDescent="0.25">
      <c r="A33" s="88" t="s">
        <v>21</v>
      </c>
      <c r="B33" s="94">
        <v>732</v>
      </c>
      <c r="C33" s="68">
        <f t="shared" si="5"/>
        <v>45352</v>
      </c>
      <c r="D33" s="69">
        <f>D32+3</f>
        <v>45352</v>
      </c>
      <c r="E33" s="70">
        <f t="shared" si="6"/>
        <v>45355</v>
      </c>
      <c r="F33" s="69">
        <f>D33+3</f>
        <v>45355</v>
      </c>
    </row>
    <row r="34" spans="1:6" ht="15" customHeight="1" x14ac:dyDescent="0.25">
      <c r="A34" s="87" t="s">
        <v>22</v>
      </c>
      <c r="B34" s="90">
        <f t="shared" ref="B34:B40" si="7">B32+1</f>
        <v>259</v>
      </c>
      <c r="C34" s="76">
        <f t="shared" si="5"/>
        <v>45356</v>
      </c>
      <c r="D34" s="77">
        <f t="shared" ref="D34:D40" si="8">D32+7</f>
        <v>45356</v>
      </c>
      <c r="E34" s="56">
        <f t="shared" si="6"/>
        <v>45360</v>
      </c>
      <c r="F34" s="78">
        <f>D34+4</f>
        <v>45360</v>
      </c>
    </row>
    <row r="35" spans="1:6" ht="15" customHeight="1" x14ac:dyDescent="0.25">
      <c r="A35" s="88" t="s">
        <v>26</v>
      </c>
      <c r="B35" s="94">
        <v>690</v>
      </c>
      <c r="C35" s="68">
        <f t="shared" si="5"/>
        <v>45359</v>
      </c>
      <c r="D35" s="69">
        <f t="shared" si="8"/>
        <v>45359</v>
      </c>
      <c r="E35" s="70">
        <f t="shared" si="6"/>
        <v>45362</v>
      </c>
      <c r="F35" s="69">
        <f>D35+3</f>
        <v>45362</v>
      </c>
    </row>
    <row r="36" spans="1:6" ht="15" customHeight="1" x14ac:dyDescent="0.25">
      <c r="A36" s="87" t="s">
        <v>22</v>
      </c>
      <c r="B36" s="90">
        <f>B34+1</f>
        <v>260</v>
      </c>
      <c r="C36" s="76">
        <f t="shared" si="5"/>
        <v>45363</v>
      </c>
      <c r="D36" s="77">
        <f t="shared" si="8"/>
        <v>45363</v>
      </c>
      <c r="E36" s="56">
        <f t="shared" si="6"/>
        <v>45367</v>
      </c>
      <c r="F36" s="78">
        <f>D36+4</f>
        <v>45367</v>
      </c>
    </row>
    <row r="37" spans="1:6" ht="15" customHeight="1" x14ac:dyDescent="0.25">
      <c r="A37" s="88" t="s">
        <v>21</v>
      </c>
      <c r="B37" s="94">
        <f>B33+1</f>
        <v>733</v>
      </c>
      <c r="C37" s="68">
        <f t="shared" si="5"/>
        <v>45366</v>
      </c>
      <c r="D37" s="69">
        <f>D35+7</f>
        <v>45366</v>
      </c>
      <c r="E37" s="70">
        <f t="shared" si="6"/>
        <v>45369</v>
      </c>
      <c r="F37" s="69">
        <f>D37+3</f>
        <v>45369</v>
      </c>
    </row>
    <row r="38" spans="1:6" ht="15" customHeight="1" x14ac:dyDescent="0.25">
      <c r="A38" s="87" t="s">
        <v>22</v>
      </c>
      <c r="B38" s="90">
        <f t="shared" si="7"/>
        <v>261</v>
      </c>
      <c r="C38" s="72">
        <f t="shared" si="5"/>
        <v>45370</v>
      </c>
      <c r="D38" s="77">
        <f t="shared" si="8"/>
        <v>45370</v>
      </c>
      <c r="E38" s="56">
        <f t="shared" si="6"/>
        <v>45374</v>
      </c>
      <c r="F38" s="78">
        <f>D38+4</f>
        <v>45374</v>
      </c>
    </row>
    <row r="39" spans="1:6" ht="15" customHeight="1" x14ac:dyDescent="0.25">
      <c r="A39" s="88" t="s">
        <v>26</v>
      </c>
      <c r="B39" s="94">
        <f>B35+1</f>
        <v>691</v>
      </c>
      <c r="C39" s="68">
        <f t="shared" si="5"/>
        <v>45373</v>
      </c>
      <c r="D39" s="69">
        <f>D37+7</f>
        <v>45373</v>
      </c>
      <c r="E39" s="70">
        <f t="shared" si="6"/>
        <v>45376</v>
      </c>
      <c r="F39" s="69">
        <f>D39+3</f>
        <v>45376</v>
      </c>
    </row>
    <row r="40" spans="1:6" ht="15" customHeight="1" x14ac:dyDescent="0.25">
      <c r="A40" s="87" t="s">
        <v>22</v>
      </c>
      <c r="B40" s="90">
        <f t="shared" si="7"/>
        <v>262</v>
      </c>
      <c r="C40" s="72">
        <f t="shared" si="5"/>
        <v>45377</v>
      </c>
      <c r="D40" s="77">
        <f t="shared" si="8"/>
        <v>45377</v>
      </c>
      <c r="E40" s="56">
        <f t="shared" si="6"/>
        <v>45381</v>
      </c>
      <c r="F40" s="78">
        <f>D40+4</f>
        <v>45381</v>
      </c>
    </row>
    <row r="41" spans="1:6" ht="15" customHeight="1" x14ac:dyDescent="0.25">
      <c r="A41" s="88" t="s">
        <v>21</v>
      </c>
      <c r="B41" s="94">
        <f>B37+1</f>
        <v>734</v>
      </c>
      <c r="C41" s="68">
        <f t="shared" si="5"/>
        <v>45379</v>
      </c>
      <c r="D41" s="69">
        <f>D39+6</f>
        <v>45379</v>
      </c>
      <c r="E41" s="70">
        <f t="shared" si="6"/>
        <v>45382</v>
      </c>
      <c r="F41" s="69">
        <f>D41+3</f>
        <v>45382</v>
      </c>
    </row>
    <row r="42" spans="1:6" ht="15" customHeight="1" x14ac:dyDescent="0.25">
      <c r="A42" s="159" t="s">
        <v>15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14</v>
      </c>
      <c r="B43" s="158"/>
      <c r="C43" s="158"/>
      <c r="D43" s="158"/>
      <c r="E43" s="158"/>
      <c r="F43" s="2"/>
    </row>
    <row r="44" spans="1:6" x14ac:dyDescent="0.25">
      <c r="A44" s="41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10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11</v>
      </c>
      <c r="F48" s="178"/>
    </row>
    <row r="49" spans="1:6" ht="15" customHeight="1" thickBot="1" x14ac:dyDescent="0.3">
      <c r="A49" s="173"/>
      <c r="B49" s="19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83" t="str">
        <f>A33</f>
        <v>Caribe Navigator</v>
      </c>
      <c r="B50" s="91">
        <f>B33</f>
        <v>732</v>
      </c>
      <c r="C50" s="50">
        <f t="shared" ref="C50:C55" si="9">D50</f>
        <v>45352</v>
      </c>
      <c r="D50" s="35">
        <f>D33</f>
        <v>45352</v>
      </c>
      <c r="E50" s="53">
        <f t="shared" ref="E50:E55" si="10">F50</f>
        <v>45356</v>
      </c>
      <c r="F50" s="36">
        <f>D50+4</f>
        <v>45356</v>
      </c>
    </row>
    <row r="51" spans="1:6" ht="15" customHeight="1" x14ac:dyDescent="0.25">
      <c r="A51" s="84" t="str">
        <f>A35</f>
        <v>Caribe Mariner</v>
      </c>
      <c r="B51" s="92">
        <f>B35</f>
        <v>690</v>
      </c>
      <c r="C51" s="51">
        <f t="shared" si="9"/>
        <v>45359</v>
      </c>
      <c r="D51" s="42">
        <f>D35</f>
        <v>45359</v>
      </c>
      <c r="E51" s="51">
        <f t="shared" si="10"/>
        <v>45363</v>
      </c>
      <c r="F51" s="42">
        <f>D51+4</f>
        <v>45363</v>
      </c>
    </row>
    <row r="52" spans="1:6" ht="15" customHeight="1" x14ac:dyDescent="0.25">
      <c r="A52" s="85" t="str">
        <f>A37</f>
        <v>Caribe Navigator</v>
      </c>
      <c r="B52" s="93">
        <f>B37</f>
        <v>733</v>
      </c>
      <c r="C52" s="50">
        <f t="shared" si="9"/>
        <v>45366</v>
      </c>
      <c r="D52" s="43">
        <f>D37</f>
        <v>45366</v>
      </c>
      <c r="E52" s="53">
        <f t="shared" si="10"/>
        <v>45370</v>
      </c>
      <c r="F52" s="36">
        <f t="shared" ref="F52:F53" si="11">D52+4</f>
        <v>45370</v>
      </c>
    </row>
    <row r="53" spans="1:6" ht="15" customHeight="1" x14ac:dyDescent="0.25">
      <c r="A53" s="84" t="str">
        <f>A39</f>
        <v>Caribe Mariner</v>
      </c>
      <c r="B53" s="92">
        <f>B39</f>
        <v>691</v>
      </c>
      <c r="C53" s="51">
        <f t="shared" si="9"/>
        <v>45373</v>
      </c>
      <c r="D53" s="42">
        <f>D39</f>
        <v>45373</v>
      </c>
      <c r="E53" s="51">
        <f t="shared" si="10"/>
        <v>45377</v>
      </c>
      <c r="F53" s="42">
        <f t="shared" si="11"/>
        <v>45377</v>
      </c>
    </row>
    <row r="54" spans="1:6" ht="12.75" customHeight="1" x14ac:dyDescent="0.25">
      <c r="A54" s="86" t="str">
        <f>A41</f>
        <v>Caribe Navigator</v>
      </c>
      <c r="B54" s="93">
        <f>B41</f>
        <v>734</v>
      </c>
      <c r="C54" s="50">
        <f t="shared" si="9"/>
        <v>45379</v>
      </c>
      <c r="D54" s="67">
        <f>D41</f>
        <v>45379</v>
      </c>
      <c r="E54" s="53">
        <f t="shared" si="10"/>
        <v>45384</v>
      </c>
      <c r="F54" s="36">
        <f>D54+5</f>
        <v>45384</v>
      </c>
    </row>
    <row r="55" spans="1:6" ht="15" customHeight="1" x14ac:dyDescent="0.25">
      <c r="A55" s="84" t="str">
        <f>A53</f>
        <v>Caribe Mariner</v>
      </c>
      <c r="B55" s="92">
        <f>B53+1</f>
        <v>692</v>
      </c>
      <c r="C55" s="51">
        <f t="shared" si="9"/>
        <v>45387</v>
      </c>
      <c r="D55" s="42">
        <f>D54+8</f>
        <v>45387</v>
      </c>
      <c r="E55" s="51">
        <f t="shared" si="10"/>
        <v>45391</v>
      </c>
      <c r="F55" s="42">
        <f>D55+4</f>
        <v>45391</v>
      </c>
    </row>
    <row r="56" spans="1:6" ht="12.75" customHeight="1" x14ac:dyDescent="0.25">
      <c r="A56" s="159" t="s">
        <v>16</v>
      </c>
      <c r="B56" s="159"/>
      <c r="C56" s="159"/>
      <c r="D56" s="159"/>
      <c r="E56" s="159"/>
      <c r="F56" s="2"/>
    </row>
    <row r="57" spans="1:6" ht="12.75" customHeight="1" x14ac:dyDescent="0.25">
      <c r="A57" s="158" t="s">
        <v>14</v>
      </c>
      <c r="B57" s="158"/>
      <c r="C57" s="158"/>
      <c r="D57" s="158"/>
      <c r="E57" s="158"/>
      <c r="F57" s="2"/>
    </row>
    <row r="58" spans="1:6" ht="17.25" customHeight="1" x14ac:dyDescent="0.25">
      <c r="A58" s="41"/>
      <c r="B58" s="81"/>
      <c r="C58" s="81"/>
      <c r="D58" s="81"/>
      <c r="E58" s="81"/>
      <c r="F58" s="2"/>
    </row>
    <row r="59" spans="1:6" ht="26.25" customHeight="1" x14ac:dyDescent="0.25">
      <c r="A59" s="7"/>
      <c r="B59" s="8"/>
      <c r="C59" s="9"/>
      <c r="D59" s="10"/>
      <c r="E59" s="9"/>
      <c r="F59" s="160"/>
    </row>
    <row r="60" spans="1:6" ht="18.75" customHeight="1" x14ac:dyDescent="0.25">
      <c r="A60" s="162" t="s">
        <v>0</v>
      </c>
      <c r="B60" s="163"/>
      <c r="C60" s="164" t="s">
        <v>12</v>
      </c>
      <c r="D60" s="165"/>
      <c r="E60" s="11"/>
      <c r="F60" s="161"/>
    </row>
    <row r="61" spans="1:6" ht="15" customHeight="1" x14ac:dyDescent="0.25">
      <c r="A61" s="166" t="s">
        <v>2</v>
      </c>
      <c r="B61" s="166" t="s">
        <v>3</v>
      </c>
      <c r="C61" s="168" t="s">
        <v>4</v>
      </c>
      <c r="D61" s="169"/>
      <c r="E61" s="170" t="s">
        <v>13</v>
      </c>
      <c r="F61" s="171"/>
    </row>
    <row r="62" spans="1:6" ht="15" customHeight="1" x14ac:dyDescent="0.25">
      <c r="A62" s="167"/>
      <c r="B62" s="167"/>
      <c r="C62" s="58" t="s">
        <v>6</v>
      </c>
      <c r="D62" s="58" t="s">
        <v>7</v>
      </c>
      <c r="E62" s="58" t="s">
        <v>6</v>
      </c>
      <c r="F62" s="58" t="s">
        <v>7</v>
      </c>
    </row>
    <row r="63" spans="1:6" ht="15" customHeight="1" x14ac:dyDescent="0.25">
      <c r="A63" s="97" t="str">
        <f>A32</f>
        <v>Vanquish</v>
      </c>
      <c r="B63" s="98">
        <f>B32</f>
        <v>258</v>
      </c>
      <c r="C63" s="99">
        <f>D63</f>
        <v>45349</v>
      </c>
      <c r="D63" s="100">
        <f>D32</f>
        <v>45349</v>
      </c>
      <c r="E63" s="99">
        <f>F63</f>
        <v>45352</v>
      </c>
      <c r="F63" s="100">
        <f>D63+3</f>
        <v>45352</v>
      </c>
    </row>
    <row r="64" spans="1:6" ht="15" customHeight="1" x14ac:dyDescent="0.25">
      <c r="A64" s="59" t="str">
        <f>A34</f>
        <v>Vanquish</v>
      </c>
      <c r="B64" s="60">
        <f>B34</f>
        <v>259</v>
      </c>
      <c r="C64" s="61">
        <f t="shared" ref="C64:C67" si="12">D64</f>
        <v>45356</v>
      </c>
      <c r="D64" s="62">
        <f>D34</f>
        <v>45356</v>
      </c>
      <c r="E64" s="61">
        <f t="shared" ref="E64:E67" si="13">F64</f>
        <v>45359</v>
      </c>
      <c r="F64" s="63">
        <f>D64+3</f>
        <v>45359</v>
      </c>
    </row>
    <row r="65" spans="1:7" ht="15" customHeight="1" x14ac:dyDescent="0.25">
      <c r="A65" s="101" t="str">
        <f>A36</f>
        <v>Vanquish</v>
      </c>
      <c r="B65" s="105">
        <f>B36</f>
        <v>260</v>
      </c>
      <c r="C65" s="102">
        <f t="shared" si="12"/>
        <v>45363</v>
      </c>
      <c r="D65" s="103">
        <f>D36</f>
        <v>45363</v>
      </c>
      <c r="E65" s="102">
        <f t="shared" si="13"/>
        <v>45366</v>
      </c>
      <c r="F65" s="104">
        <f>D65+3</f>
        <v>45366</v>
      </c>
    </row>
    <row r="66" spans="1:7" ht="15" customHeight="1" x14ac:dyDescent="0.25">
      <c r="A66" s="59" t="str">
        <f>A38</f>
        <v>Vanquish</v>
      </c>
      <c r="B66" s="106">
        <f>B38</f>
        <v>261</v>
      </c>
      <c r="C66" s="61">
        <f t="shared" si="12"/>
        <v>45370</v>
      </c>
      <c r="D66" s="62">
        <f>D38</f>
        <v>45370</v>
      </c>
      <c r="E66" s="61">
        <f t="shared" si="13"/>
        <v>45373</v>
      </c>
      <c r="F66" s="63">
        <f>D66+3</f>
        <v>45373</v>
      </c>
    </row>
    <row r="67" spans="1:7" ht="15" customHeight="1" x14ac:dyDescent="0.25">
      <c r="A67" s="108" t="s">
        <v>30</v>
      </c>
      <c r="B67" s="98" t="s">
        <v>23</v>
      </c>
      <c r="C67" s="109">
        <f t="shared" si="12"/>
        <v>45377</v>
      </c>
      <c r="D67" s="110">
        <f>D40</f>
        <v>45377</v>
      </c>
      <c r="E67" s="109">
        <f t="shared" si="13"/>
        <v>45380</v>
      </c>
      <c r="F67" s="111">
        <f>D67+3</f>
        <v>45380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58" t="s">
        <v>14</v>
      </c>
      <c r="B69" s="158"/>
      <c r="C69" s="158"/>
      <c r="D69" s="158"/>
      <c r="E69" s="158"/>
      <c r="F69" s="26"/>
    </row>
    <row r="70" spans="1:7" ht="12.75" customHeight="1" x14ac:dyDescent="0.25">
      <c r="A70" s="12"/>
      <c r="B70" s="20"/>
      <c r="C70" s="13"/>
      <c r="D70" s="21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F1812-D204-4DEA-991A-7F1AC838AFAA}">
  <sheetPr>
    <tabColor rgb="FFFFFF00"/>
  </sheetPr>
  <dimension ref="A1:K70"/>
  <sheetViews>
    <sheetView topLeftCell="A49" zoomScaleNormal="100" workbookViewId="0">
      <selection activeCell="A70" sqref="A70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86">
        <v>45323</v>
      </c>
      <c r="B1" s="186"/>
      <c r="C1" s="186"/>
      <c r="D1" s="186"/>
      <c r="E1" s="186"/>
      <c r="F1" s="186"/>
    </row>
    <row r="2" spans="1:11" ht="15" customHeight="1" x14ac:dyDescent="0.25">
      <c r="C2" s="33" t="s">
        <v>19</v>
      </c>
      <c r="D2" s="34">
        <f ca="1">NOW()</f>
        <v>45846.490394097222</v>
      </c>
      <c r="E2" s="22"/>
      <c r="F2" s="22"/>
    </row>
    <row r="3" spans="1:11" ht="90" customHeight="1" x14ac:dyDescent="0.25">
      <c r="A3" s="32"/>
      <c r="B3" s="32"/>
      <c r="C3" s="32"/>
      <c r="D3" s="16" t="s">
        <v>24</v>
      </c>
      <c r="F3" s="16" t="s">
        <v>25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7" t="s">
        <v>20</v>
      </c>
      <c r="B10" s="44">
        <v>636</v>
      </c>
      <c r="C10" s="45">
        <f t="shared" ref="C10:C19" si="0">D10</f>
        <v>45320</v>
      </c>
      <c r="D10" s="39">
        <v>45320</v>
      </c>
      <c r="E10" s="55">
        <f>F10</f>
        <v>45322</v>
      </c>
      <c r="F10" s="38">
        <f>D10+2</f>
        <v>45322</v>
      </c>
      <c r="I10" s="27"/>
      <c r="J10" s="28"/>
      <c r="K10" s="29"/>
    </row>
    <row r="11" spans="1:11" ht="15" customHeight="1" x14ac:dyDescent="0.25">
      <c r="A11" s="47" t="s">
        <v>28</v>
      </c>
      <c r="B11" s="82">
        <v>12</v>
      </c>
      <c r="C11" s="57">
        <f t="shared" si="0"/>
        <v>45323</v>
      </c>
      <c r="D11" s="48">
        <f>D10+3</f>
        <v>45323</v>
      </c>
      <c r="E11" s="54">
        <f t="shared" ref="E11:E19" si="1">F11</f>
        <v>45325</v>
      </c>
      <c r="F11" s="49">
        <f t="shared" ref="F11:F19" si="2">D11+2</f>
        <v>45325</v>
      </c>
      <c r="I11" s="27"/>
      <c r="J11" s="28"/>
      <c r="K11" s="29"/>
    </row>
    <row r="12" spans="1:11" ht="15" customHeight="1" x14ac:dyDescent="0.25">
      <c r="A12" s="37" t="s">
        <v>20</v>
      </c>
      <c r="B12" s="96">
        <f>B10+1</f>
        <v>637</v>
      </c>
      <c r="C12" s="95">
        <f t="shared" si="0"/>
        <v>45327</v>
      </c>
      <c r="D12" s="38">
        <f>D10+7</f>
        <v>45327</v>
      </c>
      <c r="E12" s="55">
        <f t="shared" si="1"/>
        <v>45329</v>
      </c>
      <c r="F12" s="38">
        <f t="shared" si="2"/>
        <v>45329</v>
      </c>
      <c r="I12" s="30"/>
      <c r="J12" s="28"/>
      <c r="K12" s="29"/>
    </row>
    <row r="13" spans="1:11" ht="15" customHeight="1" x14ac:dyDescent="0.25">
      <c r="A13" s="47" t="s">
        <v>28</v>
      </c>
      <c r="B13" s="82">
        <f>B11+1</f>
        <v>13</v>
      </c>
      <c r="C13" s="46">
        <f t="shared" si="0"/>
        <v>45330</v>
      </c>
      <c r="D13" s="49">
        <f t="shared" ref="D13:D16" si="3">D11+7</f>
        <v>45330</v>
      </c>
      <c r="E13" s="52">
        <f t="shared" si="1"/>
        <v>45332</v>
      </c>
      <c r="F13" s="49">
        <f t="shared" si="2"/>
        <v>45332</v>
      </c>
      <c r="I13" s="30"/>
      <c r="J13" s="28"/>
      <c r="K13" s="29"/>
    </row>
    <row r="14" spans="1:11" ht="12.75" customHeight="1" x14ac:dyDescent="0.25">
      <c r="A14" s="37" t="s">
        <v>20</v>
      </c>
      <c r="B14" s="96">
        <f>B12+1</f>
        <v>638</v>
      </c>
      <c r="C14" s="95">
        <f t="shared" si="0"/>
        <v>45334</v>
      </c>
      <c r="D14" s="38">
        <f>D12+7</f>
        <v>45334</v>
      </c>
      <c r="E14" s="55">
        <f t="shared" si="1"/>
        <v>45336</v>
      </c>
      <c r="F14" s="38">
        <f t="shared" si="2"/>
        <v>45336</v>
      </c>
      <c r="I14" s="30"/>
      <c r="J14" s="28"/>
      <c r="K14" s="29"/>
    </row>
    <row r="15" spans="1:11" ht="15" customHeight="1" x14ac:dyDescent="0.25">
      <c r="A15" s="47" t="s">
        <v>28</v>
      </c>
      <c r="B15" s="82">
        <f t="shared" ref="B15" si="4">B13+1</f>
        <v>14</v>
      </c>
      <c r="C15" s="46">
        <f t="shared" si="0"/>
        <v>45337</v>
      </c>
      <c r="D15" s="49">
        <f>D13+7</f>
        <v>45337</v>
      </c>
      <c r="E15" s="52">
        <f t="shared" si="1"/>
        <v>45339</v>
      </c>
      <c r="F15" s="49">
        <f t="shared" si="2"/>
        <v>45339</v>
      </c>
      <c r="I15" s="30"/>
      <c r="J15" s="28"/>
      <c r="K15" s="29"/>
    </row>
    <row r="16" spans="1:11" ht="15" customHeight="1" x14ac:dyDescent="0.25">
      <c r="A16" s="37" t="s">
        <v>20</v>
      </c>
      <c r="B16" s="96">
        <f>B14+1</f>
        <v>639</v>
      </c>
      <c r="C16" s="45">
        <f t="shared" si="0"/>
        <v>45341</v>
      </c>
      <c r="D16" s="38">
        <f t="shared" si="3"/>
        <v>45341</v>
      </c>
      <c r="E16" s="55">
        <f t="shared" si="1"/>
        <v>45343</v>
      </c>
      <c r="F16" s="38">
        <f t="shared" si="2"/>
        <v>45343</v>
      </c>
      <c r="I16" s="30"/>
      <c r="J16" s="28"/>
      <c r="K16" s="29"/>
    </row>
    <row r="17" spans="1:11" ht="15" customHeight="1" x14ac:dyDescent="0.25">
      <c r="A17" s="47" t="s">
        <v>28</v>
      </c>
      <c r="B17" s="82">
        <f>B15+1</f>
        <v>15</v>
      </c>
      <c r="C17" s="46">
        <f t="shared" si="0"/>
        <v>45344</v>
      </c>
      <c r="D17" s="49">
        <f>D15+7</f>
        <v>45344</v>
      </c>
      <c r="E17" s="54">
        <f t="shared" si="1"/>
        <v>45346</v>
      </c>
      <c r="F17" s="49">
        <f>D17+2</f>
        <v>45346</v>
      </c>
      <c r="I17" s="30"/>
      <c r="J17" s="28"/>
      <c r="K17" s="29"/>
    </row>
    <row r="18" spans="1:11" ht="15" customHeight="1" x14ac:dyDescent="0.25">
      <c r="A18" s="37" t="s">
        <v>20</v>
      </c>
      <c r="B18" s="96">
        <f>B16+1</f>
        <v>640</v>
      </c>
      <c r="C18" s="45">
        <f t="shared" si="0"/>
        <v>45348</v>
      </c>
      <c r="D18" s="38">
        <f>D16+7</f>
        <v>45348</v>
      </c>
      <c r="E18" s="55">
        <f t="shared" si="1"/>
        <v>45350</v>
      </c>
      <c r="F18" s="38">
        <f t="shared" si="2"/>
        <v>45350</v>
      </c>
      <c r="I18" s="30"/>
      <c r="J18" s="28"/>
      <c r="K18" s="29"/>
    </row>
    <row r="19" spans="1:11" ht="15" customHeight="1" x14ac:dyDescent="0.25">
      <c r="A19" s="47" t="s">
        <v>28</v>
      </c>
      <c r="B19" s="82">
        <f>B17+1</f>
        <v>16</v>
      </c>
      <c r="C19" s="46">
        <f t="shared" si="0"/>
        <v>45351</v>
      </c>
      <c r="D19" s="49">
        <f>D17+7</f>
        <v>45351</v>
      </c>
      <c r="E19" s="52">
        <f t="shared" si="1"/>
        <v>45353</v>
      </c>
      <c r="F19" s="49">
        <f t="shared" si="2"/>
        <v>45353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1"/>
      <c r="B26" s="15"/>
      <c r="C26" s="16"/>
      <c r="D26" s="17"/>
      <c r="E26" s="16"/>
      <c r="F26" s="17"/>
    </row>
    <row r="27" spans="1:11" ht="7.5" customHeight="1" x14ac:dyDescent="0.25">
      <c r="A27" s="8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0"/>
    </row>
    <row r="29" spans="1:11" ht="18.75" customHeight="1" x14ac:dyDescent="0.25">
      <c r="A29" s="162" t="s">
        <v>0</v>
      </c>
      <c r="B29" s="163"/>
      <c r="C29" s="179" t="s">
        <v>8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18</v>
      </c>
      <c r="D30" s="184"/>
      <c r="E30" s="185" t="s">
        <v>9</v>
      </c>
      <c r="F30" s="184"/>
    </row>
    <row r="31" spans="1:11" ht="15" customHeight="1" x14ac:dyDescent="0.25">
      <c r="A31" s="182"/>
      <c r="B31" s="182"/>
      <c r="C31" s="74" t="s">
        <v>6</v>
      </c>
      <c r="D31" s="80" t="s">
        <v>7</v>
      </c>
      <c r="E31" s="75" t="s">
        <v>6</v>
      </c>
      <c r="F31" s="75" t="s">
        <v>7</v>
      </c>
    </row>
    <row r="32" spans="1:11" ht="15" customHeight="1" x14ac:dyDescent="0.25">
      <c r="A32" s="87" t="s">
        <v>26</v>
      </c>
      <c r="B32" s="89">
        <v>687</v>
      </c>
      <c r="C32" s="76">
        <f t="shared" ref="C32:C41" si="5">D32</f>
        <v>45321</v>
      </c>
      <c r="D32" s="79">
        <f>D10+1</f>
        <v>45321</v>
      </c>
      <c r="E32" s="56">
        <f t="shared" ref="E32:E41" si="6">F32</f>
        <v>45325</v>
      </c>
      <c r="F32" s="78">
        <f>D32+4</f>
        <v>45325</v>
      </c>
    </row>
    <row r="33" spans="1:6" ht="15" customHeight="1" x14ac:dyDescent="0.25">
      <c r="A33" s="88" t="s">
        <v>22</v>
      </c>
      <c r="B33" s="94">
        <v>255</v>
      </c>
      <c r="C33" s="68">
        <f t="shared" si="5"/>
        <v>45324</v>
      </c>
      <c r="D33" s="69">
        <f>D32+3</f>
        <v>45324</v>
      </c>
      <c r="E33" s="70">
        <f t="shared" si="6"/>
        <v>45327</v>
      </c>
      <c r="F33" s="69">
        <f>D33+3</f>
        <v>45327</v>
      </c>
    </row>
    <row r="34" spans="1:6" ht="15" customHeight="1" x14ac:dyDescent="0.25">
      <c r="A34" s="87" t="s">
        <v>26</v>
      </c>
      <c r="B34" s="90">
        <f t="shared" ref="B34:B40" si="7">B32+1</f>
        <v>688</v>
      </c>
      <c r="C34" s="76">
        <f t="shared" si="5"/>
        <v>45328</v>
      </c>
      <c r="D34" s="77">
        <f t="shared" ref="D34:D40" si="8">D32+7</f>
        <v>45328</v>
      </c>
      <c r="E34" s="56">
        <f t="shared" si="6"/>
        <v>45332</v>
      </c>
      <c r="F34" s="78">
        <f>D34+4</f>
        <v>45332</v>
      </c>
    </row>
    <row r="35" spans="1:6" ht="15" customHeight="1" x14ac:dyDescent="0.25">
      <c r="A35" s="88" t="s">
        <v>21</v>
      </c>
      <c r="B35" s="94">
        <v>730</v>
      </c>
      <c r="C35" s="68">
        <f t="shared" si="5"/>
        <v>45331</v>
      </c>
      <c r="D35" s="69">
        <f t="shared" si="8"/>
        <v>45331</v>
      </c>
      <c r="E35" s="70">
        <f t="shared" si="6"/>
        <v>45334</v>
      </c>
      <c r="F35" s="69">
        <f>D35+3</f>
        <v>45334</v>
      </c>
    </row>
    <row r="36" spans="1:6" ht="15" customHeight="1" x14ac:dyDescent="0.25">
      <c r="A36" s="87" t="s">
        <v>22</v>
      </c>
      <c r="B36" s="90">
        <f>B33+1</f>
        <v>256</v>
      </c>
      <c r="C36" s="76">
        <f t="shared" si="5"/>
        <v>45335</v>
      </c>
      <c r="D36" s="77">
        <f t="shared" si="8"/>
        <v>45335</v>
      </c>
      <c r="E36" s="56">
        <f t="shared" si="6"/>
        <v>45339</v>
      </c>
      <c r="F36" s="78">
        <f>D36+4</f>
        <v>45339</v>
      </c>
    </row>
    <row r="37" spans="1:6" ht="15" customHeight="1" x14ac:dyDescent="0.25">
      <c r="A37" s="88" t="s">
        <v>26</v>
      </c>
      <c r="B37" s="94">
        <f>B34+1</f>
        <v>689</v>
      </c>
      <c r="C37" s="68">
        <f t="shared" si="5"/>
        <v>45338</v>
      </c>
      <c r="D37" s="69">
        <f>D35+7</f>
        <v>45338</v>
      </c>
      <c r="E37" s="70">
        <f t="shared" si="6"/>
        <v>45341</v>
      </c>
      <c r="F37" s="69">
        <f>D37+3</f>
        <v>45341</v>
      </c>
    </row>
    <row r="38" spans="1:6" ht="15" customHeight="1" x14ac:dyDescent="0.25">
      <c r="A38" s="87" t="s">
        <v>22</v>
      </c>
      <c r="B38" s="90">
        <f t="shared" si="7"/>
        <v>257</v>
      </c>
      <c r="C38" s="72">
        <f t="shared" si="5"/>
        <v>45342</v>
      </c>
      <c r="D38" s="77">
        <f t="shared" si="8"/>
        <v>45342</v>
      </c>
      <c r="E38" s="56">
        <f t="shared" si="6"/>
        <v>45346</v>
      </c>
      <c r="F38" s="78">
        <f>D38+4</f>
        <v>45346</v>
      </c>
    </row>
    <row r="39" spans="1:6" ht="15" customHeight="1" x14ac:dyDescent="0.25">
      <c r="A39" s="88" t="s">
        <v>21</v>
      </c>
      <c r="B39" s="94">
        <f>B35+1</f>
        <v>731</v>
      </c>
      <c r="C39" s="68">
        <f t="shared" si="5"/>
        <v>45345</v>
      </c>
      <c r="D39" s="69">
        <f>D37+7</f>
        <v>45345</v>
      </c>
      <c r="E39" s="70">
        <f t="shared" si="6"/>
        <v>45348</v>
      </c>
      <c r="F39" s="69">
        <f>D39+3</f>
        <v>45348</v>
      </c>
    </row>
    <row r="40" spans="1:6" ht="15" customHeight="1" x14ac:dyDescent="0.25">
      <c r="A40" s="87" t="s">
        <v>22</v>
      </c>
      <c r="B40" s="90">
        <f t="shared" si="7"/>
        <v>258</v>
      </c>
      <c r="C40" s="72">
        <f t="shared" si="5"/>
        <v>45349</v>
      </c>
      <c r="D40" s="77">
        <f t="shared" si="8"/>
        <v>45349</v>
      </c>
      <c r="E40" s="56">
        <f t="shared" si="6"/>
        <v>45353</v>
      </c>
      <c r="F40" s="78">
        <f>D40+4</f>
        <v>45353</v>
      </c>
    </row>
    <row r="41" spans="1:6" ht="15" customHeight="1" x14ac:dyDescent="0.25">
      <c r="A41" s="88" t="s">
        <v>21</v>
      </c>
      <c r="B41" s="94">
        <v>732</v>
      </c>
      <c r="C41" s="68">
        <f t="shared" si="5"/>
        <v>45352</v>
      </c>
      <c r="D41" s="69">
        <f>D39+7</f>
        <v>45352</v>
      </c>
      <c r="E41" s="70">
        <f t="shared" si="6"/>
        <v>45355</v>
      </c>
      <c r="F41" s="69">
        <f>D41+3</f>
        <v>45355</v>
      </c>
    </row>
    <row r="42" spans="1:6" ht="15" customHeight="1" x14ac:dyDescent="0.25">
      <c r="A42" s="159" t="s">
        <v>15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14</v>
      </c>
      <c r="B43" s="158"/>
      <c r="C43" s="158"/>
      <c r="D43" s="158"/>
      <c r="E43" s="158"/>
      <c r="F43" s="2"/>
    </row>
    <row r="44" spans="1:6" x14ac:dyDescent="0.25">
      <c r="A44" s="41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10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11</v>
      </c>
      <c r="F48" s="178"/>
    </row>
    <row r="49" spans="1:6" ht="15" customHeight="1" thickBot="1" x14ac:dyDescent="0.3">
      <c r="A49" s="173"/>
      <c r="B49" s="19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83" t="str">
        <f>A33</f>
        <v>Vanquish</v>
      </c>
      <c r="B50" s="91">
        <f>B33</f>
        <v>255</v>
      </c>
      <c r="C50" s="50">
        <f t="shared" ref="C50:C55" si="9">D50</f>
        <v>45324</v>
      </c>
      <c r="D50" s="35">
        <f>D33</f>
        <v>45324</v>
      </c>
      <c r="E50" s="53">
        <f t="shared" ref="E50:E55" si="10">F50</f>
        <v>45328</v>
      </c>
      <c r="F50" s="36">
        <f>D50+4</f>
        <v>45328</v>
      </c>
    </row>
    <row r="51" spans="1:6" ht="15" customHeight="1" x14ac:dyDescent="0.25">
      <c r="A51" s="84" t="str">
        <f>A35</f>
        <v>Caribe Navigator</v>
      </c>
      <c r="B51" s="92">
        <f>B35</f>
        <v>730</v>
      </c>
      <c r="C51" s="51">
        <f t="shared" si="9"/>
        <v>45331</v>
      </c>
      <c r="D51" s="42">
        <f>D35</f>
        <v>45331</v>
      </c>
      <c r="E51" s="51">
        <f t="shared" si="10"/>
        <v>45335</v>
      </c>
      <c r="F51" s="42">
        <f>D51+4</f>
        <v>45335</v>
      </c>
    </row>
    <row r="52" spans="1:6" ht="15" customHeight="1" x14ac:dyDescent="0.25">
      <c r="A52" s="85" t="str">
        <f>A37</f>
        <v>Caribe Mariner</v>
      </c>
      <c r="B52" s="93">
        <f>B37</f>
        <v>689</v>
      </c>
      <c r="C52" s="50">
        <f t="shared" si="9"/>
        <v>45338</v>
      </c>
      <c r="D52" s="43">
        <f>D37</f>
        <v>45338</v>
      </c>
      <c r="E52" s="53">
        <f t="shared" si="10"/>
        <v>45342</v>
      </c>
      <c r="F52" s="36">
        <f t="shared" ref="F52:F54" si="11">D52+4</f>
        <v>45342</v>
      </c>
    </row>
    <row r="53" spans="1:6" ht="15" customHeight="1" x14ac:dyDescent="0.25">
      <c r="A53" s="84" t="str">
        <f>A39</f>
        <v>Caribe Navigator</v>
      </c>
      <c r="B53" s="92">
        <f>B39</f>
        <v>731</v>
      </c>
      <c r="C53" s="51">
        <f t="shared" si="9"/>
        <v>45345</v>
      </c>
      <c r="D53" s="42">
        <f>D39</f>
        <v>45345</v>
      </c>
      <c r="E53" s="51">
        <f t="shared" si="10"/>
        <v>45349</v>
      </c>
      <c r="F53" s="42">
        <f t="shared" si="11"/>
        <v>45349</v>
      </c>
    </row>
    <row r="54" spans="1:6" ht="12.75" customHeight="1" x14ac:dyDescent="0.25">
      <c r="A54" s="86" t="s">
        <v>21</v>
      </c>
      <c r="B54" s="93">
        <f>B41</f>
        <v>732</v>
      </c>
      <c r="C54" s="50">
        <f t="shared" si="9"/>
        <v>45352</v>
      </c>
      <c r="D54" s="67">
        <f>D41</f>
        <v>45352</v>
      </c>
      <c r="E54" s="53">
        <f t="shared" si="10"/>
        <v>45356</v>
      </c>
      <c r="F54" s="36">
        <f t="shared" si="11"/>
        <v>45356</v>
      </c>
    </row>
    <row r="55" spans="1:6" ht="15" customHeight="1" x14ac:dyDescent="0.25">
      <c r="A55" s="112" t="s">
        <v>26</v>
      </c>
      <c r="B55" s="92">
        <f>B52+1</f>
        <v>690</v>
      </c>
      <c r="C55" s="51">
        <f t="shared" si="9"/>
        <v>45359</v>
      </c>
      <c r="D55" s="42">
        <f>D54+7</f>
        <v>45359</v>
      </c>
      <c r="E55" s="51">
        <f t="shared" si="10"/>
        <v>45363</v>
      </c>
      <c r="F55" s="42">
        <f>D55+4</f>
        <v>45363</v>
      </c>
    </row>
    <row r="56" spans="1:6" ht="12.75" customHeight="1" x14ac:dyDescent="0.25">
      <c r="A56" s="159" t="s">
        <v>16</v>
      </c>
      <c r="B56" s="159"/>
      <c r="C56" s="159"/>
      <c r="D56" s="159"/>
      <c r="E56" s="159"/>
      <c r="F56" s="2"/>
    </row>
    <row r="57" spans="1:6" ht="12.75" customHeight="1" x14ac:dyDescent="0.25">
      <c r="A57" s="158" t="s">
        <v>14</v>
      </c>
      <c r="B57" s="158"/>
      <c r="C57" s="158"/>
      <c r="D57" s="158"/>
      <c r="E57" s="158"/>
      <c r="F57" s="2"/>
    </row>
    <row r="58" spans="1:6" ht="17.25" customHeight="1" x14ac:dyDescent="0.25">
      <c r="A58" s="41"/>
      <c r="B58" s="81"/>
      <c r="C58" s="81"/>
      <c r="D58" s="81"/>
      <c r="E58" s="81"/>
      <c r="F58" s="2"/>
    </row>
    <row r="59" spans="1:6" ht="26.25" customHeight="1" x14ac:dyDescent="0.25">
      <c r="A59" s="7"/>
      <c r="B59" s="8"/>
      <c r="C59" s="9"/>
      <c r="D59" s="10"/>
      <c r="E59" s="9"/>
      <c r="F59" s="160"/>
    </row>
    <row r="60" spans="1:6" ht="18.75" customHeight="1" x14ac:dyDescent="0.25">
      <c r="A60" s="162" t="s">
        <v>0</v>
      </c>
      <c r="B60" s="163"/>
      <c r="C60" s="164" t="s">
        <v>12</v>
      </c>
      <c r="D60" s="165"/>
      <c r="E60" s="11"/>
      <c r="F60" s="161"/>
    </row>
    <row r="61" spans="1:6" ht="15" customHeight="1" x14ac:dyDescent="0.25">
      <c r="A61" s="166" t="s">
        <v>2</v>
      </c>
      <c r="B61" s="166" t="s">
        <v>3</v>
      </c>
      <c r="C61" s="168" t="s">
        <v>4</v>
      </c>
      <c r="D61" s="169"/>
      <c r="E61" s="170" t="s">
        <v>13</v>
      </c>
      <c r="F61" s="171"/>
    </row>
    <row r="62" spans="1:6" ht="15" customHeight="1" x14ac:dyDescent="0.25">
      <c r="A62" s="167"/>
      <c r="B62" s="167"/>
      <c r="C62" s="58" t="s">
        <v>6</v>
      </c>
      <c r="D62" s="58" t="s">
        <v>7</v>
      </c>
      <c r="E62" s="58" t="s">
        <v>6</v>
      </c>
      <c r="F62" s="58" t="s">
        <v>7</v>
      </c>
    </row>
    <row r="63" spans="1:6" ht="15" customHeight="1" x14ac:dyDescent="0.25">
      <c r="A63" s="97" t="str">
        <f>A32</f>
        <v>Caribe Mariner</v>
      </c>
      <c r="B63" s="98">
        <f>B32</f>
        <v>687</v>
      </c>
      <c r="C63" s="99">
        <f>D63</f>
        <v>45321</v>
      </c>
      <c r="D63" s="100">
        <f>D32</f>
        <v>45321</v>
      </c>
      <c r="E63" s="99">
        <f>F63</f>
        <v>45324</v>
      </c>
      <c r="F63" s="100">
        <f>D63+3</f>
        <v>45324</v>
      </c>
    </row>
    <row r="64" spans="1:6" ht="15" customHeight="1" x14ac:dyDescent="0.25">
      <c r="A64" s="59" t="str">
        <f>A34</f>
        <v>Caribe Mariner</v>
      </c>
      <c r="B64" s="60">
        <f>B34</f>
        <v>688</v>
      </c>
      <c r="C64" s="61">
        <f t="shared" ref="C64:C67" si="12">D64</f>
        <v>45328</v>
      </c>
      <c r="D64" s="62">
        <f>D34</f>
        <v>45328</v>
      </c>
      <c r="E64" s="61">
        <f t="shared" ref="E64:E67" si="13">F64</f>
        <v>45331</v>
      </c>
      <c r="F64" s="63">
        <f>D64+3</f>
        <v>45331</v>
      </c>
    </row>
    <row r="65" spans="1:7" ht="15" customHeight="1" x14ac:dyDescent="0.25">
      <c r="A65" s="101" t="str">
        <f>A36</f>
        <v>Vanquish</v>
      </c>
      <c r="B65" s="105">
        <f>B36</f>
        <v>256</v>
      </c>
      <c r="C65" s="102">
        <f t="shared" si="12"/>
        <v>45335</v>
      </c>
      <c r="D65" s="103">
        <f>D36</f>
        <v>45335</v>
      </c>
      <c r="E65" s="102">
        <f t="shared" si="13"/>
        <v>45338</v>
      </c>
      <c r="F65" s="104">
        <f>D65+3</f>
        <v>45338</v>
      </c>
    </row>
    <row r="66" spans="1:7" ht="15" customHeight="1" x14ac:dyDescent="0.25">
      <c r="A66" s="59" t="str">
        <f>A38</f>
        <v>Vanquish</v>
      </c>
      <c r="B66" s="106">
        <f>B38</f>
        <v>257</v>
      </c>
      <c r="C66" s="61">
        <f t="shared" si="12"/>
        <v>45342</v>
      </c>
      <c r="D66" s="62">
        <f>D38</f>
        <v>45342</v>
      </c>
      <c r="E66" s="61">
        <f t="shared" si="13"/>
        <v>45345</v>
      </c>
      <c r="F66" s="63">
        <f>D66+3</f>
        <v>45345</v>
      </c>
    </row>
    <row r="67" spans="1:7" ht="15" customHeight="1" x14ac:dyDescent="0.25">
      <c r="A67" s="64" t="str">
        <f>A40</f>
        <v>Vanquish</v>
      </c>
      <c r="B67" s="98">
        <f>B40</f>
        <v>258</v>
      </c>
      <c r="C67" s="65">
        <f t="shared" si="12"/>
        <v>45349</v>
      </c>
      <c r="D67" s="71">
        <f>D40</f>
        <v>45349</v>
      </c>
      <c r="E67" s="65">
        <f t="shared" si="13"/>
        <v>45352</v>
      </c>
      <c r="F67" s="66">
        <f>D67+3</f>
        <v>45352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58" t="s">
        <v>14</v>
      </c>
      <c r="B69" s="158"/>
      <c r="C69" s="158"/>
      <c r="D69" s="158"/>
      <c r="E69" s="158"/>
      <c r="F69" s="26"/>
    </row>
    <row r="70" spans="1:7" ht="12.75" customHeight="1" x14ac:dyDescent="0.25">
      <c r="A70" s="12"/>
      <c r="B70" s="20"/>
      <c r="C70" s="13"/>
      <c r="D70" s="21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B63BA-9822-4D6A-A0FE-BA199FEE0607}">
  <sheetPr>
    <tabColor rgb="FFFFFF00"/>
  </sheetPr>
  <dimension ref="A1:K71"/>
  <sheetViews>
    <sheetView tabSelected="1" zoomScale="120" zoomScaleNormal="120" workbookViewId="0">
      <selection activeCell="A6" sqref="A6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86">
        <v>45839</v>
      </c>
      <c r="B1" s="186"/>
      <c r="C1" s="186"/>
      <c r="D1" s="186"/>
      <c r="E1" s="186"/>
      <c r="F1" s="186"/>
    </row>
    <row r="2" spans="1:11" ht="15" customHeight="1" x14ac:dyDescent="0.25">
      <c r="C2" s="33" t="s">
        <v>19</v>
      </c>
      <c r="D2" s="34">
        <f ca="1">NOW()</f>
        <v>45846.490394097222</v>
      </c>
      <c r="E2" s="22"/>
      <c r="F2" s="22"/>
    </row>
    <row r="3" spans="1:11" ht="90" customHeight="1" x14ac:dyDescent="0.25">
      <c r="A3" s="32"/>
      <c r="B3" s="32"/>
      <c r="C3" s="32"/>
      <c r="D3" s="16" t="s">
        <v>24</v>
      </c>
      <c r="F3" s="16" t="s">
        <v>25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7" t="s">
        <v>20</v>
      </c>
      <c r="B10" s="114">
        <v>694</v>
      </c>
      <c r="C10" s="45">
        <f t="shared" ref="C10:C19" si="0">D10</f>
        <v>45838</v>
      </c>
      <c r="D10" s="39">
        <v>45838</v>
      </c>
      <c r="E10" s="55">
        <f>F10</f>
        <v>45840</v>
      </c>
      <c r="F10" s="38">
        <f>D10+2</f>
        <v>45840</v>
      </c>
      <c r="I10" s="27"/>
      <c r="J10" s="28"/>
      <c r="K10" s="29"/>
    </row>
    <row r="11" spans="1:11" ht="15" customHeight="1" x14ac:dyDescent="0.25">
      <c r="A11" s="47" t="s">
        <v>28</v>
      </c>
      <c r="B11" s="82">
        <v>70</v>
      </c>
      <c r="C11" s="57">
        <f t="shared" si="0"/>
        <v>45841</v>
      </c>
      <c r="D11" s="48">
        <f>D10+3</f>
        <v>45841</v>
      </c>
      <c r="E11" s="54">
        <f t="shared" ref="E11:E19" si="1">F11</f>
        <v>45843</v>
      </c>
      <c r="F11" s="49">
        <f t="shared" ref="F11:F19" si="2">D11+2</f>
        <v>45843</v>
      </c>
      <c r="I11" s="27"/>
      <c r="J11" s="28"/>
      <c r="K11" s="29"/>
    </row>
    <row r="12" spans="1:11" ht="15" customHeight="1" x14ac:dyDescent="0.25">
      <c r="A12" s="37" t="s">
        <v>20</v>
      </c>
      <c r="B12" s="113">
        <f>B10+1</f>
        <v>695</v>
      </c>
      <c r="C12" s="95">
        <f t="shared" si="0"/>
        <v>45845</v>
      </c>
      <c r="D12" s="38">
        <f t="shared" ref="D12:D19" si="3">D10+7</f>
        <v>45845</v>
      </c>
      <c r="E12" s="55">
        <f t="shared" si="1"/>
        <v>45847</v>
      </c>
      <c r="F12" s="38">
        <f t="shared" si="2"/>
        <v>45847</v>
      </c>
      <c r="I12" s="30"/>
      <c r="J12" s="28"/>
      <c r="K12" s="29"/>
    </row>
    <row r="13" spans="1:11" ht="15" customHeight="1" x14ac:dyDescent="0.25">
      <c r="A13" s="47" t="s">
        <v>28</v>
      </c>
      <c r="B13" s="82">
        <f t="shared" ref="B13:B19" si="4">B11+1</f>
        <v>71</v>
      </c>
      <c r="C13" s="46">
        <f t="shared" si="0"/>
        <v>45848</v>
      </c>
      <c r="D13" s="49">
        <f t="shared" si="3"/>
        <v>45848</v>
      </c>
      <c r="E13" s="52">
        <f t="shared" si="1"/>
        <v>45850</v>
      </c>
      <c r="F13" s="49">
        <f t="shared" si="2"/>
        <v>45850</v>
      </c>
      <c r="I13" s="30"/>
      <c r="J13" s="28"/>
      <c r="K13" s="29"/>
    </row>
    <row r="14" spans="1:11" ht="12.75" customHeight="1" x14ac:dyDescent="0.25">
      <c r="A14" s="37" t="s">
        <v>20</v>
      </c>
      <c r="B14" s="113">
        <f t="shared" si="4"/>
        <v>696</v>
      </c>
      <c r="C14" s="95">
        <f t="shared" si="0"/>
        <v>45852</v>
      </c>
      <c r="D14" s="38">
        <f t="shared" si="3"/>
        <v>45852</v>
      </c>
      <c r="E14" s="55">
        <f t="shared" si="1"/>
        <v>45854</v>
      </c>
      <c r="F14" s="38">
        <f t="shared" si="2"/>
        <v>45854</v>
      </c>
      <c r="I14" s="30"/>
      <c r="J14" s="28"/>
      <c r="K14" s="29"/>
    </row>
    <row r="15" spans="1:11" ht="15" customHeight="1" x14ac:dyDescent="0.25">
      <c r="A15" s="47" t="s">
        <v>28</v>
      </c>
      <c r="B15" s="82">
        <f t="shared" si="4"/>
        <v>72</v>
      </c>
      <c r="C15" s="46">
        <f t="shared" si="0"/>
        <v>45855</v>
      </c>
      <c r="D15" s="49">
        <f t="shared" si="3"/>
        <v>45855</v>
      </c>
      <c r="E15" s="52">
        <f t="shared" si="1"/>
        <v>45857</v>
      </c>
      <c r="F15" s="49">
        <f t="shared" si="2"/>
        <v>45857</v>
      </c>
      <c r="I15" s="30"/>
      <c r="J15" s="28"/>
      <c r="K15" s="29"/>
    </row>
    <row r="16" spans="1:11" ht="15" customHeight="1" x14ac:dyDescent="0.25">
      <c r="A16" s="37" t="s">
        <v>20</v>
      </c>
      <c r="B16" s="113">
        <f t="shared" si="4"/>
        <v>697</v>
      </c>
      <c r="C16" s="45">
        <f t="shared" si="0"/>
        <v>45859</v>
      </c>
      <c r="D16" s="38">
        <f t="shared" si="3"/>
        <v>45859</v>
      </c>
      <c r="E16" s="55">
        <f t="shared" si="1"/>
        <v>45862</v>
      </c>
      <c r="F16" s="38">
        <f>D16+3</f>
        <v>45862</v>
      </c>
      <c r="I16" s="30"/>
      <c r="J16" s="28"/>
      <c r="K16" s="29"/>
    </row>
    <row r="17" spans="1:11" ht="15" customHeight="1" x14ac:dyDescent="0.25">
      <c r="A17" s="47" t="s">
        <v>28</v>
      </c>
      <c r="B17" s="82">
        <f t="shared" si="4"/>
        <v>73</v>
      </c>
      <c r="C17" s="46">
        <f t="shared" si="0"/>
        <v>45862</v>
      </c>
      <c r="D17" s="49">
        <f t="shared" si="3"/>
        <v>45862</v>
      </c>
      <c r="E17" s="54">
        <f t="shared" si="1"/>
        <v>45864</v>
      </c>
      <c r="F17" s="49">
        <f>D17+2</f>
        <v>45864</v>
      </c>
      <c r="I17" s="30"/>
      <c r="J17" s="28"/>
      <c r="K17" s="29"/>
    </row>
    <row r="18" spans="1:11" ht="15" customHeight="1" x14ac:dyDescent="0.25">
      <c r="A18" s="37" t="s">
        <v>20</v>
      </c>
      <c r="B18" s="113">
        <f t="shared" si="4"/>
        <v>698</v>
      </c>
      <c r="C18" s="45">
        <f t="shared" si="0"/>
        <v>45866</v>
      </c>
      <c r="D18" s="38">
        <f>D16+7</f>
        <v>45866</v>
      </c>
      <c r="E18" s="55">
        <f t="shared" si="1"/>
        <v>45869</v>
      </c>
      <c r="F18" s="38">
        <f>D18+3</f>
        <v>45869</v>
      </c>
      <c r="I18" s="30"/>
      <c r="J18" s="28"/>
      <c r="K18" s="29"/>
    </row>
    <row r="19" spans="1:11" ht="15" customHeight="1" x14ac:dyDescent="0.25">
      <c r="A19" s="47" t="s">
        <v>28</v>
      </c>
      <c r="B19" s="82">
        <f t="shared" si="4"/>
        <v>74</v>
      </c>
      <c r="C19" s="46">
        <f t="shared" si="0"/>
        <v>45869</v>
      </c>
      <c r="D19" s="49">
        <f t="shared" si="3"/>
        <v>45869</v>
      </c>
      <c r="E19" s="52">
        <f t="shared" si="1"/>
        <v>45871</v>
      </c>
      <c r="F19" s="49">
        <f t="shared" si="2"/>
        <v>45871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1"/>
      <c r="B26" s="15"/>
      <c r="C26" s="16"/>
      <c r="D26" s="17"/>
      <c r="E26" s="16"/>
      <c r="F26" s="17"/>
    </row>
    <row r="27" spans="1:11" ht="7.5" customHeight="1" x14ac:dyDescent="0.25">
      <c r="A27" s="8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0"/>
    </row>
    <row r="29" spans="1:11" ht="18.75" customHeight="1" x14ac:dyDescent="0.25">
      <c r="A29" s="162" t="s">
        <v>0</v>
      </c>
      <c r="B29" s="163"/>
      <c r="C29" s="179" t="s">
        <v>8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4</v>
      </c>
      <c r="D30" s="184"/>
      <c r="E30" s="185" t="s">
        <v>9</v>
      </c>
      <c r="F30" s="184"/>
    </row>
    <row r="31" spans="1:11" ht="15" customHeight="1" x14ac:dyDescent="0.25">
      <c r="A31" s="182"/>
      <c r="B31" s="182"/>
      <c r="C31" s="74" t="s">
        <v>6</v>
      </c>
      <c r="D31" s="80" t="s">
        <v>7</v>
      </c>
      <c r="E31" s="75" t="s">
        <v>6</v>
      </c>
      <c r="F31" s="75" t="s">
        <v>7</v>
      </c>
    </row>
    <row r="32" spans="1:11" ht="15" customHeight="1" x14ac:dyDescent="0.25">
      <c r="A32" s="87" t="s">
        <v>42</v>
      </c>
      <c r="B32" s="118">
        <v>23</v>
      </c>
      <c r="C32" s="76">
        <f t="shared" ref="C32:C41" si="5">D32</f>
        <v>45839</v>
      </c>
      <c r="D32" s="79">
        <f>D10+1</f>
        <v>45839</v>
      </c>
      <c r="E32" s="56">
        <f t="shared" ref="E32:E41" si="6">F32</f>
        <v>45843</v>
      </c>
      <c r="F32" s="78">
        <f>D32+4</f>
        <v>45843</v>
      </c>
    </row>
    <row r="33" spans="1:6" ht="15" customHeight="1" x14ac:dyDescent="0.25">
      <c r="A33" s="88" t="s">
        <v>22</v>
      </c>
      <c r="B33" s="94">
        <v>311</v>
      </c>
      <c r="C33" s="68">
        <f t="shared" si="5"/>
        <v>45841</v>
      </c>
      <c r="D33" s="69">
        <f>D32+2</f>
        <v>45841</v>
      </c>
      <c r="E33" s="70">
        <f t="shared" si="6"/>
        <v>45845</v>
      </c>
      <c r="F33" s="69">
        <f>D33+4</f>
        <v>45845</v>
      </c>
    </row>
    <row r="34" spans="1:6" ht="15" customHeight="1" x14ac:dyDescent="0.25">
      <c r="A34" s="87" t="s">
        <v>42</v>
      </c>
      <c r="B34" s="90">
        <f>B32+1</f>
        <v>24</v>
      </c>
      <c r="C34" s="76">
        <f t="shared" si="5"/>
        <v>45846</v>
      </c>
      <c r="D34" s="77">
        <f t="shared" ref="D34:D40" si="7">D32+7</f>
        <v>45846</v>
      </c>
      <c r="E34" s="56">
        <f t="shared" si="6"/>
        <v>45850</v>
      </c>
      <c r="F34" s="78">
        <f>D34+4</f>
        <v>45850</v>
      </c>
    </row>
    <row r="35" spans="1:6" ht="15" customHeight="1" x14ac:dyDescent="0.25">
      <c r="A35" s="88" t="s">
        <v>26</v>
      </c>
      <c r="B35" s="94">
        <v>727</v>
      </c>
      <c r="C35" s="68">
        <f t="shared" si="5"/>
        <v>45849</v>
      </c>
      <c r="D35" s="69">
        <f>D33+8</f>
        <v>45849</v>
      </c>
      <c r="E35" s="70">
        <f t="shared" si="6"/>
        <v>45852</v>
      </c>
      <c r="F35" s="69">
        <f>D35+3</f>
        <v>45852</v>
      </c>
    </row>
    <row r="36" spans="1:6" ht="15" customHeight="1" x14ac:dyDescent="0.25">
      <c r="A36" s="87" t="s">
        <v>42</v>
      </c>
      <c r="B36" s="90">
        <f>B34+1</f>
        <v>25</v>
      </c>
      <c r="C36" s="76">
        <f t="shared" si="5"/>
        <v>45853</v>
      </c>
      <c r="D36" s="77">
        <f t="shared" si="7"/>
        <v>45853</v>
      </c>
      <c r="E36" s="56">
        <f t="shared" si="6"/>
        <v>45857</v>
      </c>
      <c r="F36" s="78">
        <f>D36+4</f>
        <v>45857</v>
      </c>
    </row>
    <row r="37" spans="1:6" ht="15" customHeight="1" x14ac:dyDescent="0.25">
      <c r="A37" s="88" t="s">
        <v>22</v>
      </c>
      <c r="B37" s="94">
        <v>312</v>
      </c>
      <c r="C37" s="68">
        <f t="shared" si="5"/>
        <v>45856</v>
      </c>
      <c r="D37" s="69">
        <f>D35+7</f>
        <v>45856</v>
      </c>
      <c r="E37" s="70">
        <f t="shared" si="6"/>
        <v>45860</v>
      </c>
      <c r="F37" s="69">
        <f>D37+4</f>
        <v>45860</v>
      </c>
    </row>
    <row r="38" spans="1:6" ht="15" customHeight="1" x14ac:dyDescent="0.25">
      <c r="A38" s="87" t="s">
        <v>42</v>
      </c>
      <c r="B38" s="90">
        <f>B36+1</f>
        <v>26</v>
      </c>
      <c r="C38" s="72">
        <f t="shared" si="5"/>
        <v>45860</v>
      </c>
      <c r="D38" s="77">
        <f t="shared" si="7"/>
        <v>45860</v>
      </c>
      <c r="E38" s="56">
        <f t="shared" si="6"/>
        <v>45864</v>
      </c>
      <c r="F38" s="78">
        <f>D38+4</f>
        <v>45864</v>
      </c>
    </row>
    <row r="39" spans="1:6" ht="15" customHeight="1" x14ac:dyDescent="0.25">
      <c r="A39" s="88" t="s">
        <v>26</v>
      </c>
      <c r="B39" s="94">
        <v>728</v>
      </c>
      <c r="C39" s="68">
        <f t="shared" si="5"/>
        <v>45863</v>
      </c>
      <c r="D39" s="69">
        <f>D37+7</f>
        <v>45863</v>
      </c>
      <c r="E39" s="70">
        <f t="shared" si="6"/>
        <v>45866</v>
      </c>
      <c r="F39" s="69">
        <f>D39+3</f>
        <v>45866</v>
      </c>
    </row>
    <row r="40" spans="1:6" ht="15" customHeight="1" x14ac:dyDescent="0.25">
      <c r="A40" s="87" t="s">
        <v>42</v>
      </c>
      <c r="B40" s="90">
        <f>B38+1</f>
        <v>27</v>
      </c>
      <c r="C40" s="72">
        <f t="shared" si="5"/>
        <v>45867</v>
      </c>
      <c r="D40" s="77">
        <f t="shared" si="7"/>
        <v>45867</v>
      </c>
      <c r="E40" s="56">
        <f t="shared" si="6"/>
        <v>45871</v>
      </c>
      <c r="F40" s="78">
        <f>D40+4</f>
        <v>45871</v>
      </c>
    </row>
    <row r="41" spans="1:6" ht="15" customHeight="1" x14ac:dyDescent="0.25">
      <c r="A41" s="88" t="s">
        <v>22</v>
      </c>
      <c r="B41" s="94">
        <f>B37+1</f>
        <v>313</v>
      </c>
      <c r="C41" s="68">
        <f t="shared" si="5"/>
        <v>45870</v>
      </c>
      <c r="D41" s="69">
        <f>D39+7</f>
        <v>45870</v>
      </c>
      <c r="E41" s="70">
        <f t="shared" si="6"/>
        <v>45874</v>
      </c>
      <c r="F41" s="69">
        <f>D41+4</f>
        <v>45874</v>
      </c>
    </row>
    <row r="42" spans="1:6" ht="15" customHeight="1" x14ac:dyDescent="0.25">
      <c r="A42" s="159" t="s">
        <v>15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14</v>
      </c>
      <c r="B43" s="158"/>
      <c r="C43" s="158"/>
      <c r="D43" s="158"/>
      <c r="E43" s="158"/>
      <c r="F43" s="2"/>
    </row>
    <row r="44" spans="1:6" x14ac:dyDescent="0.25">
      <c r="A44" s="155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10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11</v>
      </c>
      <c r="F48" s="178"/>
    </row>
    <row r="49" spans="1:6" ht="15" customHeight="1" thickBot="1" x14ac:dyDescent="0.3">
      <c r="A49" s="173"/>
      <c r="B49" s="17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83" t="str">
        <f>A33</f>
        <v>Vanquish</v>
      </c>
      <c r="B50" s="157">
        <f>B33</f>
        <v>311</v>
      </c>
      <c r="C50" s="50">
        <f t="shared" ref="C50:C54" si="8">D50</f>
        <v>45841</v>
      </c>
      <c r="D50" s="35">
        <f>D33</f>
        <v>45841</v>
      </c>
      <c r="E50" s="53">
        <f t="shared" ref="E50:E55" si="9">F50</f>
        <v>45846</v>
      </c>
      <c r="F50" s="36">
        <f>D50+5</f>
        <v>45846</v>
      </c>
    </row>
    <row r="51" spans="1:6" ht="15" customHeight="1" x14ac:dyDescent="0.25">
      <c r="A51" s="84" t="str">
        <f>A35</f>
        <v>Caribe Mariner</v>
      </c>
      <c r="B51" s="92">
        <f>B35</f>
        <v>727</v>
      </c>
      <c r="C51" s="51">
        <f t="shared" si="8"/>
        <v>45849</v>
      </c>
      <c r="D51" s="42">
        <f>D35</f>
        <v>45849</v>
      </c>
      <c r="E51" s="51">
        <f t="shared" si="9"/>
        <v>45853</v>
      </c>
      <c r="F51" s="42">
        <f>D51+4</f>
        <v>45853</v>
      </c>
    </row>
    <row r="52" spans="1:6" ht="15" customHeight="1" x14ac:dyDescent="0.25">
      <c r="A52" s="85" t="str">
        <f>A37</f>
        <v>Vanquish</v>
      </c>
      <c r="B52" s="151">
        <f>B37</f>
        <v>312</v>
      </c>
      <c r="C52" s="50">
        <f t="shared" si="8"/>
        <v>45856</v>
      </c>
      <c r="D52" s="43">
        <f>D37</f>
        <v>45856</v>
      </c>
      <c r="E52" s="53">
        <f t="shared" si="9"/>
        <v>45860</v>
      </c>
      <c r="F52" s="36">
        <f t="shared" ref="F52:F53" si="10">D52+4</f>
        <v>45860</v>
      </c>
    </row>
    <row r="53" spans="1:6" ht="15" customHeight="1" x14ac:dyDescent="0.25">
      <c r="A53" s="84" t="str">
        <f>A39</f>
        <v>Caribe Mariner</v>
      </c>
      <c r="B53" s="92">
        <f>B39</f>
        <v>728</v>
      </c>
      <c r="C53" s="51">
        <f t="shared" si="8"/>
        <v>45863</v>
      </c>
      <c r="D53" s="42">
        <f>D39</f>
        <v>45863</v>
      </c>
      <c r="E53" s="51">
        <f t="shared" si="9"/>
        <v>45867</v>
      </c>
      <c r="F53" s="42">
        <f t="shared" si="10"/>
        <v>45867</v>
      </c>
    </row>
    <row r="54" spans="1:6" ht="12.75" customHeight="1" x14ac:dyDescent="0.25">
      <c r="A54" s="86" t="str">
        <f>A41</f>
        <v>Vanquish</v>
      </c>
      <c r="B54" s="93">
        <f>B41</f>
        <v>313</v>
      </c>
      <c r="C54" s="50">
        <f t="shared" si="8"/>
        <v>45870</v>
      </c>
      <c r="D54" s="67">
        <f>D41</f>
        <v>45870</v>
      </c>
      <c r="E54" s="53">
        <f t="shared" si="9"/>
        <v>45874</v>
      </c>
      <c r="F54" s="36">
        <f>D54+4</f>
        <v>45874</v>
      </c>
    </row>
    <row r="55" spans="1:6" ht="15" customHeight="1" x14ac:dyDescent="0.25">
      <c r="A55" s="84" t="s">
        <v>26</v>
      </c>
      <c r="B55" s="92">
        <f>B53+1</f>
        <v>729</v>
      </c>
      <c r="C55" s="51">
        <f>D55</f>
        <v>45877</v>
      </c>
      <c r="D55" s="42">
        <f>D54+7</f>
        <v>45877</v>
      </c>
      <c r="E55" s="51">
        <f t="shared" si="9"/>
        <v>45881</v>
      </c>
      <c r="F55" s="42">
        <f>D55+4</f>
        <v>45881</v>
      </c>
    </row>
    <row r="56" spans="1:6" ht="12.75" customHeight="1" x14ac:dyDescent="0.25">
      <c r="A56" s="159" t="s">
        <v>16</v>
      </c>
      <c r="B56" s="159"/>
      <c r="C56" s="159"/>
      <c r="D56" s="159"/>
      <c r="E56" s="159"/>
      <c r="F56" s="2"/>
    </row>
    <row r="57" spans="1:6" ht="12.75" customHeight="1" x14ac:dyDescent="0.25">
      <c r="A57" s="158" t="s">
        <v>14</v>
      </c>
      <c r="B57" s="158"/>
      <c r="C57" s="158"/>
      <c r="D57" s="158"/>
      <c r="E57" s="158"/>
      <c r="F57" s="2"/>
    </row>
    <row r="58" spans="1:6" ht="17.25" customHeight="1" x14ac:dyDescent="0.25">
      <c r="A58" s="117" t="s">
        <v>32</v>
      </c>
      <c r="B58" s="81"/>
      <c r="C58" s="81"/>
      <c r="D58" s="81"/>
      <c r="E58" s="81"/>
      <c r="F58" s="2"/>
    </row>
    <row r="59" spans="1:6" ht="26.25" customHeight="1" x14ac:dyDescent="0.25">
      <c r="A59" s="7"/>
      <c r="B59" s="8"/>
      <c r="C59" s="9"/>
      <c r="D59" s="10"/>
      <c r="E59" s="9"/>
      <c r="F59" s="160"/>
    </row>
    <row r="60" spans="1:6" ht="18.75" customHeight="1" x14ac:dyDescent="0.25">
      <c r="A60" s="162" t="s">
        <v>0</v>
      </c>
      <c r="B60" s="163"/>
      <c r="C60" s="164" t="s">
        <v>12</v>
      </c>
      <c r="D60" s="165"/>
      <c r="E60" s="11"/>
      <c r="F60" s="161"/>
    </row>
    <row r="61" spans="1:6" ht="15" customHeight="1" x14ac:dyDescent="0.25">
      <c r="A61" s="166" t="s">
        <v>2</v>
      </c>
      <c r="B61" s="166" t="s">
        <v>3</v>
      </c>
      <c r="C61" s="168" t="s">
        <v>4</v>
      </c>
      <c r="D61" s="169"/>
      <c r="E61" s="170" t="s">
        <v>13</v>
      </c>
      <c r="F61" s="171"/>
    </row>
    <row r="62" spans="1:6" ht="15" customHeight="1" x14ac:dyDescent="0.25">
      <c r="A62" s="167"/>
      <c r="B62" s="167"/>
      <c r="C62" s="58" t="s">
        <v>6</v>
      </c>
      <c r="D62" s="58" t="s">
        <v>7</v>
      </c>
      <c r="E62" s="58" t="s">
        <v>6</v>
      </c>
      <c r="F62" s="58" t="s">
        <v>7</v>
      </c>
    </row>
    <row r="63" spans="1:6" ht="15" customHeight="1" x14ac:dyDescent="0.25">
      <c r="A63" s="97" t="str">
        <f>A32</f>
        <v>BF Cartagena</v>
      </c>
      <c r="B63" s="107">
        <f>B32</f>
        <v>23</v>
      </c>
      <c r="C63" s="99">
        <f>D63</f>
        <v>45839</v>
      </c>
      <c r="D63" s="100">
        <f>D32</f>
        <v>45839</v>
      </c>
      <c r="E63" s="99">
        <f>F63</f>
        <v>45842</v>
      </c>
      <c r="F63" s="100">
        <f>D63+3</f>
        <v>45842</v>
      </c>
    </row>
    <row r="64" spans="1:6" ht="15" customHeight="1" x14ac:dyDescent="0.25">
      <c r="A64" s="59" t="str">
        <f>A34</f>
        <v>BF Cartagena</v>
      </c>
      <c r="B64" s="156">
        <f>B34</f>
        <v>24</v>
      </c>
      <c r="C64" s="61">
        <f t="shared" ref="C64:C68" si="11">D64</f>
        <v>45846</v>
      </c>
      <c r="D64" s="62">
        <f>D34</f>
        <v>45846</v>
      </c>
      <c r="E64" s="145">
        <f t="shared" ref="E64:E68" si="12">F64</f>
        <v>45849</v>
      </c>
      <c r="F64" s="63">
        <f>D64+3</f>
        <v>45849</v>
      </c>
    </row>
    <row r="65" spans="1:7" ht="15" customHeight="1" x14ac:dyDescent="0.25">
      <c r="A65" s="101" t="str">
        <f>A36</f>
        <v>BF Cartagena</v>
      </c>
      <c r="B65" s="147">
        <f>B36</f>
        <v>25</v>
      </c>
      <c r="C65" s="102">
        <f t="shared" si="11"/>
        <v>45853</v>
      </c>
      <c r="D65" s="103">
        <f>D36</f>
        <v>45853</v>
      </c>
      <c r="E65" s="102">
        <f t="shared" si="12"/>
        <v>45856</v>
      </c>
      <c r="F65" s="104">
        <f t="shared" ref="F65:F68" si="13">D65+3</f>
        <v>45856</v>
      </c>
    </row>
    <row r="66" spans="1:7" ht="15" customHeight="1" x14ac:dyDescent="0.25">
      <c r="A66" s="59" t="str">
        <f>A38</f>
        <v>BF Cartagena</v>
      </c>
      <c r="B66" s="132">
        <f>B38</f>
        <v>26</v>
      </c>
      <c r="C66" s="61">
        <f t="shared" si="11"/>
        <v>45860</v>
      </c>
      <c r="D66" s="62">
        <f>D38</f>
        <v>45860</v>
      </c>
      <c r="E66" s="61">
        <f t="shared" si="12"/>
        <v>45863</v>
      </c>
      <c r="F66" s="63">
        <f t="shared" si="13"/>
        <v>45863</v>
      </c>
    </row>
    <row r="67" spans="1:7" ht="15" customHeight="1" x14ac:dyDescent="0.25">
      <c r="A67" s="108" t="str">
        <f>A40</f>
        <v>BF Cartagena</v>
      </c>
      <c r="B67" s="107">
        <f>B40</f>
        <v>27</v>
      </c>
      <c r="C67" s="65">
        <f t="shared" si="11"/>
        <v>45867</v>
      </c>
      <c r="D67" s="71">
        <f>D40</f>
        <v>45867</v>
      </c>
      <c r="E67" s="65">
        <f t="shared" si="12"/>
        <v>45870</v>
      </c>
      <c r="F67" s="66">
        <f t="shared" si="13"/>
        <v>45870</v>
      </c>
    </row>
    <row r="68" spans="1:7" ht="15" customHeight="1" x14ac:dyDescent="0.25">
      <c r="A68" s="59" t="s">
        <v>42</v>
      </c>
      <c r="B68" s="132">
        <f>B67+1</f>
        <v>28</v>
      </c>
      <c r="C68" s="61">
        <f t="shared" si="11"/>
        <v>45874</v>
      </c>
      <c r="D68" s="62">
        <f>D67+7</f>
        <v>45874</v>
      </c>
      <c r="E68" s="61">
        <f t="shared" si="12"/>
        <v>45877</v>
      </c>
      <c r="F68" s="63">
        <f t="shared" si="13"/>
        <v>45877</v>
      </c>
    </row>
    <row r="69" spans="1:7" ht="15" customHeight="1" x14ac:dyDescent="0.25">
      <c r="A69" s="24" t="s">
        <v>17</v>
      </c>
      <c r="B69" s="24"/>
      <c r="C69" s="24"/>
      <c r="D69" s="23"/>
      <c r="E69" s="23"/>
      <c r="F69" s="23"/>
      <c r="G69" s="25"/>
    </row>
    <row r="70" spans="1:7" x14ac:dyDescent="0.25">
      <c r="A70" s="158" t="s">
        <v>14</v>
      </c>
      <c r="B70" s="158"/>
      <c r="C70" s="158"/>
      <c r="D70" s="158"/>
      <c r="E70" s="158"/>
      <c r="F70" s="26"/>
    </row>
    <row r="71" spans="1:7" ht="12.75" customHeight="1" x14ac:dyDescent="0.25">
      <c r="A71" s="12"/>
      <c r="B71" s="20"/>
      <c r="C71" s="13"/>
      <c r="D71" s="21"/>
      <c r="E71" s="13"/>
      <c r="F71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70:E70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09258-8016-4DC4-B8DF-34E1F10EF793}">
  <sheetPr>
    <tabColor rgb="FFFFFF00"/>
  </sheetPr>
  <dimension ref="A1:K70"/>
  <sheetViews>
    <sheetView topLeftCell="A34" zoomScaleNormal="100" workbookViewId="0">
      <selection activeCell="A68" sqref="A68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86">
        <v>45292</v>
      </c>
      <c r="B1" s="186"/>
      <c r="C1" s="186"/>
      <c r="D1" s="186"/>
      <c r="E1" s="186"/>
      <c r="F1" s="186"/>
    </row>
    <row r="2" spans="1:11" ht="15" customHeight="1" x14ac:dyDescent="0.25">
      <c r="C2" s="33" t="s">
        <v>19</v>
      </c>
      <c r="D2" s="34">
        <f ca="1">NOW()</f>
        <v>45846.490394097222</v>
      </c>
      <c r="E2" s="22"/>
      <c r="F2" s="22"/>
    </row>
    <row r="3" spans="1:11" ht="90" customHeight="1" x14ac:dyDescent="0.25">
      <c r="A3" s="32"/>
      <c r="B3" s="32"/>
      <c r="C3" s="32"/>
      <c r="D3" s="16" t="s">
        <v>24</v>
      </c>
      <c r="F3" s="16" t="s">
        <v>25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7" t="s">
        <v>20</v>
      </c>
      <c r="B10" s="44">
        <v>632</v>
      </c>
      <c r="C10" s="45">
        <f t="shared" ref="C10:C19" si="0">D10</f>
        <v>45293</v>
      </c>
      <c r="D10" s="39">
        <v>45293</v>
      </c>
      <c r="E10" s="55">
        <f>F10</f>
        <v>45295</v>
      </c>
      <c r="F10" s="38">
        <f>D10+2</f>
        <v>45295</v>
      </c>
      <c r="I10" s="27"/>
      <c r="J10" s="28"/>
      <c r="K10" s="29"/>
    </row>
    <row r="11" spans="1:11" ht="15" customHeight="1" x14ac:dyDescent="0.25">
      <c r="A11" s="47" t="s">
        <v>28</v>
      </c>
      <c r="B11" s="82">
        <v>8</v>
      </c>
      <c r="C11" s="57">
        <f t="shared" si="0"/>
        <v>45295</v>
      </c>
      <c r="D11" s="48">
        <f>D10+2</f>
        <v>45295</v>
      </c>
      <c r="E11" s="54">
        <f t="shared" ref="E11:E19" si="1">F11</f>
        <v>45297</v>
      </c>
      <c r="F11" s="49">
        <f t="shared" ref="F11:F19" si="2">D11+2</f>
        <v>45297</v>
      </c>
      <c r="I11" s="27"/>
      <c r="J11" s="28"/>
      <c r="K11" s="29"/>
    </row>
    <row r="12" spans="1:11" ht="15" customHeight="1" x14ac:dyDescent="0.25">
      <c r="A12" s="37" t="s">
        <v>20</v>
      </c>
      <c r="B12" s="96">
        <f>B10+1</f>
        <v>633</v>
      </c>
      <c r="C12" s="95">
        <f t="shared" si="0"/>
        <v>45299</v>
      </c>
      <c r="D12" s="38">
        <f>D10+6</f>
        <v>45299</v>
      </c>
      <c r="E12" s="55">
        <f t="shared" si="1"/>
        <v>45301</v>
      </c>
      <c r="F12" s="38">
        <f t="shared" si="2"/>
        <v>45301</v>
      </c>
      <c r="I12" s="30"/>
      <c r="J12" s="28"/>
      <c r="K12" s="29"/>
    </row>
    <row r="13" spans="1:11" ht="15" customHeight="1" x14ac:dyDescent="0.25">
      <c r="A13" s="47" t="s">
        <v>28</v>
      </c>
      <c r="B13" s="82">
        <f>B11+1</f>
        <v>9</v>
      </c>
      <c r="C13" s="46">
        <f t="shared" si="0"/>
        <v>45302</v>
      </c>
      <c r="D13" s="49">
        <f t="shared" ref="D13:D16" si="3">D11+7</f>
        <v>45302</v>
      </c>
      <c r="E13" s="52">
        <f t="shared" si="1"/>
        <v>45304</v>
      </c>
      <c r="F13" s="49">
        <f t="shared" si="2"/>
        <v>45304</v>
      </c>
      <c r="I13" s="30"/>
      <c r="J13" s="28"/>
      <c r="K13" s="29"/>
    </row>
    <row r="14" spans="1:11" ht="12.75" customHeight="1" x14ac:dyDescent="0.25">
      <c r="A14" s="37" t="s">
        <v>20</v>
      </c>
      <c r="B14" s="96">
        <f>B12+1</f>
        <v>634</v>
      </c>
      <c r="C14" s="95">
        <f t="shared" si="0"/>
        <v>45306</v>
      </c>
      <c r="D14" s="38">
        <f>D12+7</f>
        <v>45306</v>
      </c>
      <c r="E14" s="55">
        <f t="shared" si="1"/>
        <v>45308</v>
      </c>
      <c r="F14" s="38">
        <f t="shared" si="2"/>
        <v>45308</v>
      </c>
      <c r="I14" s="30"/>
      <c r="J14" s="28"/>
      <c r="K14" s="29"/>
    </row>
    <row r="15" spans="1:11" ht="15" customHeight="1" x14ac:dyDescent="0.25">
      <c r="A15" s="47" t="s">
        <v>28</v>
      </c>
      <c r="B15" s="82">
        <f t="shared" ref="B15" si="4">B13+1</f>
        <v>10</v>
      </c>
      <c r="C15" s="46">
        <f t="shared" si="0"/>
        <v>45309</v>
      </c>
      <c r="D15" s="49">
        <f>D13+7</f>
        <v>45309</v>
      </c>
      <c r="E15" s="52">
        <f t="shared" si="1"/>
        <v>45311</v>
      </c>
      <c r="F15" s="49">
        <f t="shared" si="2"/>
        <v>45311</v>
      </c>
      <c r="I15" s="30"/>
      <c r="J15" s="28"/>
      <c r="K15" s="29"/>
    </row>
    <row r="16" spans="1:11" ht="15" customHeight="1" x14ac:dyDescent="0.25">
      <c r="A16" s="37" t="s">
        <v>20</v>
      </c>
      <c r="B16" s="96">
        <f>B14+1</f>
        <v>635</v>
      </c>
      <c r="C16" s="45">
        <f t="shared" si="0"/>
        <v>45313</v>
      </c>
      <c r="D16" s="38">
        <f t="shared" si="3"/>
        <v>45313</v>
      </c>
      <c r="E16" s="55">
        <f t="shared" si="1"/>
        <v>45315</v>
      </c>
      <c r="F16" s="38">
        <f t="shared" si="2"/>
        <v>45315</v>
      </c>
      <c r="I16" s="30"/>
      <c r="J16" s="28"/>
      <c r="K16" s="29"/>
    </row>
    <row r="17" spans="1:11" ht="15" customHeight="1" x14ac:dyDescent="0.25">
      <c r="A17" s="47" t="s">
        <v>28</v>
      </c>
      <c r="B17" s="82">
        <f>B15+1</f>
        <v>11</v>
      </c>
      <c r="C17" s="46">
        <f t="shared" si="0"/>
        <v>45316</v>
      </c>
      <c r="D17" s="49">
        <f>D15+7</f>
        <v>45316</v>
      </c>
      <c r="E17" s="54">
        <f t="shared" si="1"/>
        <v>45318</v>
      </c>
      <c r="F17" s="49">
        <f>D17+2</f>
        <v>45318</v>
      </c>
      <c r="I17" s="30"/>
      <c r="J17" s="28"/>
      <c r="K17" s="29"/>
    </row>
    <row r="18" spans="1:11" ht="15" customHeight="1" x14ac:dyDescent="0.25">
      <c r="A18" s="37" t="s">
        <v>20</v>
      </c>
      <c r="B18" s="96">
        <f>B16+1</f>
        <v>636</v>
      </c>
      <c r="C18" s="45">
        <f t="shared" si="0"/>
        <v>45320</v>
      </c>
      <c r="D18" s="38">
        <f>D16+7</f>
        <v>45320</v>
      </c>
      <c r="E18" s="55">
        <f t="shared" si="1"/>
        <v>45322</v>
      </c>
      <c r="F18" s="38">
        <f t="shared" si="2"/>
        <v>45322</v>
      </c>
      <c r="I18" s="30"/>
      <c r="J18" s="28"/>
      <c r="K18" s="29"/>
    </row>
    <row r="19" spans="1:11" ht="15" customHeight="1" x14ac:dyDescent="0.25">
      <c r="A19" s="47" t="s">
        <v>28</v>
      </c>
      <c r="B19" s="82">
        <f>B17+1</f>
        <v>12</v>
      </c>
      <c r="C19" s="46">
        <f t="shared" si="0"/>
        <v>45323</v>
      </c>
      <c r="D19" s="49">
        <f>D17+7</f>
        <v>45323</v>
      </c>
      <c r="E19" s="52">
        <f t="shared" si="1"/>
        <v>45325</v>
      </c>
      <c r="F19" s="49">
        <f t="shared" si="2"/>
        <v>45325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1"/>
      <c r="B26" s="15"/>
      <c r="C26" s="16"/>
      <c r="D26" s="17"/>
      <c r="E26" s="16"/>
      <c r="F26" s="17"/>
    </row>
    <row r="27" spans="1:11" ht="7.5" customHeight="1" x14ac:dyDescent="0.25">
      <c r="A27" s="8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0"/>
    </row>
    <row r="29" spans="1:11" ht="18.75" customHeight="1" x14ac:dyDescent="0.25">
      <c r="A29" s="162" t="s">
        <v>0</v>
      </c>
      <c r="B29" s="163"/>
      <c r="C29" s="179" t="s">
        <v>8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18</v>
      </c>
      <c r="D30" s="184"/>
      <c r="E30" s="185" t="s">
        <v>9</v>
      </c>
      <c r="F30" s="184"/>
    </row>
    <row r="31" spans="1:11" ht="15" customHeight="1" x14ac:dyDescent="0.25">
      <c r="A31" s="182"/>
      <c r="B31" s="182"/>
      <c r="C31" s="74" t="s">
        <v>6</v>
      </c>
      <c r="D31" s="80" t="s">
        <v>7</v>
      </c>
      <c r="E31" s="75" t="s">
        <v>6</v>
      </c>
      <c r="F31" s="75" t="s">
        <v>7</v>
      </c>
    </row>
    <row r="32" spans="1:11" ht="15" customHeight="1" x14ac:dyDescent="0.25">
      <c r="A32" s="87" t="s">
        <v>22</v>
      </c>
      <c r="B32" s="89">
        <v>251</v>
      </c>
      <c r="C32" s="76">
        <f t="shared" ref="C32:C41" si="5">D32</f>
        <v>45293</v>
      </c>
      <c r="D32" s="79">
        <f>D10</f>
        <v>45293</v>
      </c>
      <c r="E32" s="56">
        <f t="shared" ref="E32:E41" si="6">F32</f>
        <v>45297</v>
      </c>
      <c r="F32" s="78">
        <f>D32+4</f>
        <v>45297</v>
      </c>
    </row>
    <row r="33" spans="1:6" ht="15" customHeight="1" x14ac:dyDescent="0.25">
      <c r="A33" s="88" t="s">
        <v>26</v>
      </c>
      <c r="B33" s="94">
        <v>685</v>
      </c>
      <c r="C33" s="68">
        <f t="shared" si="5"/>
        <v>45296</v>
      </c>
      <c r="D33" s="69">
        <f>D32+3</f>
        <v>45296</v>
      </c>
      <c r="E33" s="70">
        <f t="shared" si="6"/>
        <v>45299</v>
      </c>
      <c r="F33" s="69">
        <f>D33+3</f>
        <v>45299</v>
      </c>
    </row>
    <row r="34" spans="1:6" ht="15" customHeight="1" x14ac:dyDescent="0.25">
      <c r="A34" s="87" t="s">
        <v>22</v>
      </c>
      <c r="B34" s="90">
        <f t="shared" ref="B34:B38" si="7">B32+1</f>
        <v>252</v>
      </c>
      <c r="C34" s="76">
        <f t="shared" si="5"/>
        <v>45300</v>
      </c>
      <c r="D34" s="77">
        <f t="shared" ref="D34:D36" si="8">D32+7</f>
        <v>45300</v>
      </c>
      <c r="E34" s="56">
        <f t="shared" si="6"/>
        <v>45304</v>
      </c>
      <c r="F34" s="78">
        <f>D34+4</f>
        <v>45304</v>
      </c>
    </row>
    <row r="35" spans="1:6" ht="15" customHeight="1" x14ac:dyDescent="0.25">
      <c r="A35" s="88" t="s">
        <v>26</v>
      </c>
      <c r="B35" s="94">
        <f>B33+1</f>
        <v>686</v>
      </c>
      <c r="C35" s="68">
        <f t="shared" si="5"/>
        <v>45303</v>
      </c>
      <c r="D35" s="69">
        <f t="shared" si="8"/>
        <v>45303</v>
      </c>
      <c r="E35" s="70">
        <f t="shared" si="6"/>
        <v>45306</v>
      </c>
      <c r="F35" s="69">
        <f>D35+3</f>
        <v>45306</v>
      </c>
    </row>
    <row r="36" spans="1:6" ht="15" customHeight="1" x14ac:dyDescent="0.25">
      <c r="A36" s="87" t="s">
        <v>22</v>
      </c>
      <c r="B36" s="90">
        <f t="shared" si="7"/>
        <v>253</v>
      </c>
      <c r="C36" s="76">
        <f t="shared" si="5"/>
        <v>45307</v>
      </c>
      <c r="D36" s="77">
        <f t="shared" si="8"/>
        <v>45307</v>
      </c>
      <c r="E36" s="56">
        <f t="shared" si="6"/>
        <v>45311</v>
      </c>
      <c r="F36" s="78">
        <f>D36+4</f>
        <v>45311</v>
      </c>
    </row>
    <row r="37" spans="1:6" ht="15" customHeight="1" x14ac:dyDescent="0.25">
      <c r="A37" s="88" t="s">
        <v>29</v>
      </c>
      <c r="B37" s="94">
        <v>4</v>
      </c>
      <c r="C37" s="68">
        <f t="shared" si="5"/>
        <v>45310</v>
      </c>
      <c r="D37" s="69">
        <f>D35+7</f>
        <v>45310</v>
      </c>
      <c r="E37" s="70">
        <f t="shared" si="6"/>
        <v>45313</v>
      </c>
      <c r="F37" s="69">
        <f>D37+3</f>
        <v>45313</v>
      </c>
    </row>
    <row r="38" spans="1:6" ht="15" customHeight="1" x14ac:dyDescent="0.25">
      <c r="A38" s="87" t="s">
        <v>22</v>
      </c>
      <c r="B38" s="90">
        <f t="shared" si="7"/>
        <v>254</v>
      </c>
      <c r="C38" s="72">
        <f t="shared" si="5"/>
        <v>45315</v>
      </c>
      <c r="D38" s="77">
        <f>D36+8</f>
        <v>45315</v>
      </c>
      <c r="E38" s="56">
        <f t="shared" si="6"/>
        <v>45318</v>
      </c>
      <c r="F38" s="78">
        <f>D38+3</f>
        <v>45318</v>
      </c>
    </row>
    <row r="39" spans="1:6" ht="15" customHeight="1" x14ac:dyDescent="0.25">
      <c r="A39" s="88" t="s">
        <v>29</v>
      </c>
      <c r="B39" s="94">
        <v>5</v>
      </c>
      <c r="C39" s="68">
        <f t="shared" si="5"/>
        <v>45317</v>
      </c>
      <c r="D39" s="69">
        <f>D37+7</f>
        <v>45317</v>
      </c>
      <c r="E39" s="70">
        <f t="shared" si="6"/>
        <v>45320</v>
      </c>
      <c r="F39" s="69">
        <f>D39+3</f>
        <v>45320</v>
      </c>
    </row>
    <row r="40" spans="1:6" ht="15" customHeight="1" x14ac:dyDescent="0.25">
      <c r="A40" s="87" t="s">
        <v>26</v>
      </c>
      <c r="B40" s="90">
        <v>687</v>
      </c>
      <c r="C40" s="72">
        <f t="shared" si="5"/>
        <v>45321</v>
      </c>
      <c r="D40" s="77">
        <f>D38+6</f>
        <v>45321</v>
      </c>
      <c r="E40" s="56">
        <f t="shared" si="6"/>
        <v>45325</v>
      </c>
      <c r="F40" s="78">
        <f>D40+4</f>
        <v>45325</v>
      </c>
    </row>
    <row r="41" spans="1:6" ht="15" customHeight="1" x14ac:dyDescent="0.25">
      <c r="A41" s="88" t="s">
        <v>22</v>
      </c>
      <c r="B41" s="94">
        <v>255</v>
      </c>
      <c r="C41" s="68">
        <f t="shared" si="5"/>
        <v>45324</v>
      </c>
      <c r="D41" s="69">
        <f>D39+7</f>
        <v>45324</v>
      </c>
      <c r="E41" s="70">
        <f t="shared" si="6"/>
        <v>45327</v>
      </c>
      <c r="F41" s="69">
        <f>D41+3</f>
        <v>45327</v>
      </c>
    </row>
    <row r="42" spans="1:6" ht="15" customHeight="1" x14ac:dyDescent="0.25">
      <c r="A42" s="159" t="s">
        <v>15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14</v>
      </c>
      <c r="B43" s="158"/>
      <c r="C43" s="158"/>
      <c r="D43" s="158"/>
      <c r="E43" s="158"/>
      <c r="F43" s="2"/>
    </row>
    <row r="44" spans="1:6" x14ac:dyDescent="0.25">
      <c r="A44" s="41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10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11</v>
      </c>
      <c r="F48" s="178"/>
    </row>
    <row r="49" spans="1:6" ht="15" customHeight="1" thickBot="1" x14ac:dyDescent="0.3">
      <c r="A49" s="173"/>
      <c r="B49" s="19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83" t="s">
        <v>26</v>
      </c>
      <c r="B50" s="91">
        <f>B33</f>
        <v>685</v>
      </c>
      <c r="C50" s="50">
        <f t="shared" ref="C50:C55" si="9">D50</f>
        <v>45296</v>
      </c>
      <c r="D50" s="35">
        <f>D33</f>
        <v>45296</v>
      </c>
      <c r="E50" s="53">
        <f t="shared" ref="E50:E55" si="10">F50</f>
        <v>45300</v>
      </c>
      <c r="F50" s="36">
        <f>D50+4</f>
        <v>45300</v>
      </c>
    </row>
    <row r="51" spans="1:6" ht="15" customHeight="1" x14ac:dyDescent="0.25">
      <c r="A51" s="84" t="str">
        <f>A35</f>
        <v>Caribe Mariner</v>
      </c>
      <c r="B51" s="92">
        <f>B35</f>
        <v>686</v>
      </c>
      <c r="C51" s="51">
        <f t="shared" si="9"/>
        <v>45303</v>
      </c>
      <c r="D51" s="42">
        <f>D35</f>
        <v>45303</v>
      </c>
      <c r="E51" s="51">
        <f t="shared" si="10"/>
        <v>45307</v>
      </c>
      <c r="F51" s="42">
        <f>D51+4</f>
        <v>45307</v>
      </c>
    </row>
    <row r="52" spans="1:6" ht="15" customHeight="1" x14ac:dyDescent="0.25">
      <c r="A52" s="85" t="str">
        <f>A37</f>
        <v>Progreso</v>
      </c>
      <c r="B52" s="93">
        <f>B37</f>
        <v>4</v>
      </c>
      <c r="C52" s="50">
        <f t="shared" si="9"/>
        <v>45310</v>
      </c>
      <c r="D52" s="43">
        <f>D37</f>
        <v>45310</v>
      </c>
      <c r="E52" s="53">
        <f t="shared" si="10"/>
        <v>45314</v>
      </c>
      <c r="F52" s="36">
        <f t="shared" ref="F52:F54" si="11">D52+4</f>
        <v>45314</v>
      </c>
    </row>
    <row r="53" spans="1:6" ht="15" customHeight="1" x14ac:dyDescent="0.25">
      <c r="A53" s="84" t="s">
        <v>26</v>
      </c>
      <c r="B53" s="92">
        <f>B39</f>
        <v>5</v>
      </c>
      <c r="C53" s="51">
        <f t="shared" si="9"/>
        <v>45317</v>
      </c>
      <c r="D53" s="42">
        <f>D39</f>
        <v>45317</v>
      </c>
      <c r="E53" s="51">
        <f t="shared" si="10"/>
        <v>45321</v>
      </c>
      <c r="F53" s="42">
        <f t="shared" si="11"/>
        <v>45321</v>
      </c>
    </row>
    <row r="54" spans="1:6" ht="12.75" customHeight="1" x14ac:dyDescent="0.25">
      <c r="A54" s="86" t="s">
        <v>26</v>
      </c>
      <c r="B54" s="93">
        <f>B41</f>
        <v>255</v>
      </c>
      <c r="C54" s="50">
        <f t="shared" si="9"/>
        <v>45324</v>
      </c>
      <c r="D54" s="67">
        <f>D41</f>
        <v>45324</v>
      </c>
      <c r="E54" s="53">
        <f t="shared" si="10"/>
        <v>45328</v>
      </c>
      <c r="F54" s="36">
        <f t="shared" si="11"/>
        <v>45328</v>
      </c>
    </row>
    <row r="55" spans="1:6" ht="15" customHeight="1" x14ac:dyDescent="0.25">
      <c r="A55" s="84" t="s">
        <v>21</v>
      </c>
      <c r="B55" s="92">
        <v>730</v>
      </c>
      <c r="C55" s="51">
        <f t="shared" si="9"/>
        <v>45331</v>
      </c>
      <c r="D55" s="42">
        <f>D54+7</f>
        <v>45331</v>
      </c>
      <c r="E55" s="51">
        <f t="shared" si="10"/>
        <v>45335</v>
      </c>
      <c r="F55" s="42">
        <f>D55+4</f>
        <v>45335</v>
      </c>
    </row>
    <row r="56" spans="1:6" ht="12.75" customHeight="1" x14ac:dyDescent="0.25">
      <c r="A56" s="159" t="s">
        <v>16</v>
      </c>
      <c r="B56" s="159"/>
      <c r="C56" s="159"/>
      <c r="D56" s="159"/>
      <c r="E56" s="159"/>
      <c r="F56" s="2"/>
    </row>
    <row r="57" spans="1:6" ht="12.75" customHeight="1" x14ac:dyDescent="0.25">
      <c r="A57" s="158" t="s">
        <v>14</v>
      </c>
      <c r="B57" s="158"/>
      <c r="C57" s="158"/>
      <c r="D57" s="158"/>
      <c r="E57" s="158"/>
      <c r="F57" s="2"/>
    </row>
    <row r="58" spans="1:6" ht="17.25" customHeight="1" x14ac:dyDescent="0.25">
      <c r="A58" s="41"/>
      <c r="B58" s="81"/>
      <c r="C58" s="81"/>
      <c r="D58" s="81"/>
      <c r="E58" s="81"/>
      <c r="F58" s="2"/>
    </row>
    <row r="59" spans="1:6" ht="26.25" customHeight="1" x14ac:dyDescent="0.25">
      <c r="A59" s="7"/>
      <c r="B59" s="8"/>
      <c r="C59" s="9"/>
      <c r="D59" s="10"/>
      <c r="E59" s="9"/>
      <c r="F59" s="160"/>
    </row>
    <row r="60" spans="1:6" ht="18.75" customHeight="1" x14ac:dyDescent="0.25">
      <c r="A60" s="162" t="s">
        <v>0</v>
      </c>
      <c r="B60" s="163"/>
      <c r="C60" s="164" t="s">
        <v>12</v>
      </c>
      <c r="D60" s="165"/>
      <c r="E60" s="11"/>
      <c r="F60" s="161"/>
    </row>
    <row r="61" spans="1:6" ht="15" customHeight="1" x14ac:dyDescent="0.25">
      <c r="A61" s="166" t="s">
        <v>2</v>
      </c>
      <c r="B61" s="166" t="s">
        <v>3</v>
      </c>
      <c r="C61" s="168" t="s">
        <v>4</v>
      </c>
      <c r="D61" s="169"/>
      <c r="E61" s="170" t="s">
        <v>13</v>
      </c>
      <c r="F61" s="171"/>
    </row>
    <row r="62" spans="1:6" ht="15" customHeight="1" x14ac:dyDescent="0.25">
      <c r="A62" s="167"/>
      <c r="B62" s="167"/>
      <c r="C62" s="58" t="s">
        <v>6</v>
      </c>
      <c r="D62" s="58" t="s">
        <v>7</v>
      </c>
      <c r="E62" s="58" t="s">
        <v>6</v>
      </c>
      <c r="F62" s="58" t="s">
        <v>7</v>
      </c>
    </row>
    <row r="63" spans="1:6" ht="15" customHeight="1" x14ac:dyDescent="0.25">
      <c r="A63" s="97" t="str">
        <f>A32</f>
        <v>Vanquish</v>
      </c>
      <c r="B63" s="98">
        <f>B32</f>
        <v>251</v>
      </c>
      <c r="C63" s="99">
        <f>D63</f>
        <v>45293</v>
      </c>
      <c r="D63" s="100">
        <f>D32</f>
        <v>45293</v>
      </c>
      <c r="E63" s="99">
        <f>F63</f>
        <v>45296</v>
      </c>
      <c r="F63" s="100">
        <f>D63+3</f>
        <v>45296</v>
      </c>
    </row>
    <row r="64" spans="1:6" ht="15" customHeight="1" x14ac:dyDescent="0.25">
      <c r="A64" s="59" t="str">
        <f>A34</f>
        <v>Vanquish</v>
      </c>
      <c r="B64" s="60">
        <f>B34</f>
        <v>252</v>
      </c>
      <c r="C64" s="61">
        <f t="shared" ref="C64:C67" si="12">D64</f>
        <v>45300</v>
      </c>
      <c r="D64" s="62">
        <f>D34</f>
        <v>45300</v>
      </c>
      <c r="E64" s="61">
        <f t="shared" ref="E64:E67" si="13">F64</f>
        <v>45303</v>
      </c>
      <c r="F64" s="63">
        <f>D64+3</f>
        <v>45303</v>
      </c>
    </row>
    <row r="65" spans="1:7" ht="15" customHeight="1" x14ac:dyDescent="0.25">
      <c r="A65" s="101" t="str">
        <f>A36</f>
        <v>Vanquish</v>
      </c>
      <c r="B65" s="105">
        <f>B36</f>
        <v>253</v>
      </c>
      <c r="C65" s="102">
        <f t="shared" si="12"/>
        <v>45307</v>
      </c>
      <c r="D65" s="103">
        <f>D36</f>
        <v>45307</v>
      </c>
      <c r="E65" s="102">
        <f t="shared" si="13"/>
        <v>45310</v>
      </c>
      <c r="F65" s="104">
        <f>D65+3</f>
        <v>45310</v>
      </c>
    </row>
    <row r="66" spans="1:7" ht="15" customHeight="1" x14ac:dyDescent="0.25">
      <c r="A66" s="59" t="str">
        <f>A38&amp;" **"</f>
        <v>Vanquish **</v>
      </c>
      <c r="B66" s="106">
        <f>B38</f>
        <v>254</v>
      </c>
      <c r="C66" s="61">
        <f t="shared" si="12"/>
        <v>45315</v>
      </c>
      <c r="D66" s="62">
        <f>D38</f>
        <v>45315</v>
      </c>
      <c r="E66" s="61">
        <f t="shared" si="13"/>
        <v>45319</v>
      </c>
      <c r="F66" s="63">
        <f>D66+4</f>
        <v>45319</v>
      </c>
    </row>
    <row r="67" spans="1:7" ht="15" customHeight="1" x14ac:dyDescent="0.25">
      <c r="A67" s="64" t="str">
        <f>A40</f>
        <v>Caribe Mariner</v>
      </c>
      <c r="B67" s="107">
        <f>B40</f>
        <v>687</v>
      </c>
      <c r="C67" s="65">
        <f t="shared" si="12"/>
        <v>45321</v>
      </c>
      <c r="D67" s="71">
        <f>D40</f>
        <v>45321</v>
      </c>
      <c r="E67" s="65">
        <f t="shared" si="13"/>
        <v>45324</v>
      </c>
      <c r="F67" s="66">
        <f>D67+3</f>
        <v>45324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58" t="s">
        <v>14</v>
      </c>
      <c r="B69" s="158"/>
      <c r="C69" s="158"/>
      <c r="D69" s="158"/>
      <c r="E69" s="158"/>
      <c r="F69" s="26"/>
    </row>
    <row r="70" spans="1:7" ht="12.75" customHeight="1" x14ac:dyDescent="0.25">
      <c r="A70" s="12"/>
      <c r="B70" s="20"/>
      <c r="C70" s="13"/>
      <c r="D70" s="21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2206-240A-4997-A642-D690A78DFA61}">
  <sheetPr>
    <tabColor rgb="FFFFFF00"/>
  </sheetPr>
  <dimension ref="A1:K70"/>
  <sheetViews>
    <sheetView topLeftCell="A48" zoomScaleNormal="100" workbookViewId="0">
      <selection activeCell="B14" sqref="B14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86">
        <v>45261</v>
      </c>
      <c r="B1" s="186"/>
      <c r="C1" s="186"/>
      <c r="D1" s="186"/>
      <c r="E1" s="186"/>
      <c r="F1" s="186"/>
    </row>
    <row r="2" spans="1:11" ht="15" customHeight="1" x14ac:dyDescent="0.25">
      <c r="C2" s="33" t="s">
        <v>19</v>
      </c>
      <c r="D2" s="34">
        <f ca="1">NOW()</f>
        <v>45846.490394097222</v>
      </c>
      <c r="E2" s="22"/>
      <c r="F2" s="22"/>
    </row>
    <row r="3" spans="1:11" ht="90" customHeight="1" x14ac:dyDescent="0.25">
      <c r="A3" s="32"/>
      <c r="B3" s="32"/>
      <c r="C3" s="32"/>
      <c r="D3" s="16" t="s">
        <v>24</v>
      </c>
      <c r="F3" s="16" t="s">
        <v>25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7" t="s">
        <v>26</v>
      </c>
      <c r="B10" s="44">
        <v>681</v>
      </c>
      <c r="C10" s="45">
        <f t="shared" ref="C10:C19" si="0">D10</f>
        <v>45257</v>
      </c>
      <c r="D10" s="39">
        <v>45257</v>
      </c>
      <c r="E10" s="55">
        <f>F10</f>
        <v>45259</v>
      </c>
      <c r="F10" s="38">
        <f>D10+2</f>
        <v>45259</v>
      </c>
      <c r="I10" s="27"/>
      <c r="J10" s="28"/>
      <c r="K10" s="29"/>
    </row>
    <row r="11" spans="1:11" ht="15" customHeight="1" x14ac:dyDescent="0.25">
      <c r="A11" s="47" t="s">
        <v>28</v>
      </c>
      <c r="B11" s="82">
        <v>5</v>
      </c>
      <c r="C11" s="57">
        <f t="shared" si="0"/>
        <v>45260</v>
      </c>
      <c r="D11" s="48">
        <f>D10+3</f>
        <v>45260</v>
      </c>
      <c r="E11" s="54">
        <f t="shared" ref="E11:E19" si="1">F11</f>
        <v>45262</v>
      </c>
      <c r="F11" s="49">
        <f t="shared" ref="F11:F19" si="2">D11+2</f>
        <v>45262</v>
      </c>
      <c r="I11" s="27"/>
      <c r="J11" s="28"/>
      <c r="K11" s="29"/>
    </row>
    <row r="12" spans="1:11" ht="15" customHeight="1" x14ac:dyDescent="0.25">
      <c r="A12" s="37" t="s">
        <v>21</v>
      </c>
      <c r="B12" s="96">
        <v>727</v>
      </c>
      <c r="C12" s="95">
        <f t="shared" si="0"/>
        <v>45264</v>
      </c>
      <c r="D12" s="38">
        <f>D10+7</f>
        <v>45264</v>
      </c>
      <c r="E12" s="55">
        <f t="shared" si="1"/>
        <v>45266</v>
      </c>
      <c r="F12" s="38">
        <f t="shared" si="2"/>
        <v>45266</v>
      </c>
      <c r="I12" s="30"/>
      <c r="J12" s="28"/>
      <c r="K12" s="29"/>
    </row>
    <row r="13" spans="1:11" ht="15" customHeight="1" x14ac:dyDescent="0.25">
      <c r="A13" s="47" t="s">
        <v>28</v>
      </c>
      <c r="B13" s="82">
        <f>B11+1</f>
        <v>6</v>
      </c>
      <c r="C13" s="46">
        <f t="shared" si="0"/>
        <v>45267</v>
      </c>
      <c r="D13" s="49">
        <f t="shared" ref="D13:D16" si="3">D11+7</f>
        <v>45267</v>
      </c>
      <c r="E13" s="52">
        <f t="shared" si="1"/>
        <v>45269</v>
      </c>
      <c r="F13" s="49">
        <f t="shared" si="2"/>
        <v>45269</v>
      </c>
      <c r="I13" s="30"/>
      <c r="J13" s="28"/>
      <c r="K13" s="29"/>
    </row>
    <row r="14" spans="1:11" ht="12.75" customHeight="1" x14ac:dyDescent="0.25">
      <c r="A14" s="37" t="s">
        <v>21</v>
      </c>
      <c r="B14" s="96">
        <v>728</v>
      </c>
      <c r="C14" s="95">
        <f t="shared" si="0"/>
        <v>45271</v>
      </c>
      <c r="D14" s="38">
        <f>D12+7</f>
        <v>45271</v>
      </c>
      <c r="E14" s="55">
        <f t="shared" si="1"/>
        <v>45273</v>
      </c>
      <c r="F14" s="38">
        <f t="shared" si="2"/>
        <v>45273</v>
      </c>
      <c r="I14" s="30"/>
      <c r="J14" s="28"/>
      <c r="K14" s="29"/>
    </row>
    <row r="15" spans="1:11" ht="15" customHeight="1" x14ac:dyDescent="0.25">
      <c r="A15" s="47" t="s">
        <v>28</v>
      </c>
      <c r="B15" s="82">
        <f t="shared" ref="B15" si="4">B13+1</f>
        <v>7</v>
      </c>
      <c r="C15" s="46">
        <f t="shared" si="0"/>
        <v>45275</v>
      </c>
      <c r="D15" s="49">
        <f>D13+8</f>
        <v>45275</v>
      </c>
      <c r="E15" s="52">
        <f t="shared" si="1"/>
        <v>45277</v>
      </c>
      <c r="F15" s="49">
        <f t="shared" si="2"/>
        <v>45277</v>
      </c>
      <c r="I15" s="30"/>
      <c r="J15" s="28"/>
      <c r="K15" s="29"/>
    </row>
    <row r="16" spans="1:11" ht="15" customHeight="1" x14ac:dyDescent="0.25">
      <c r="A16" s="37" t="s">
        <v>20</v>
      </c>
      <c r="B16" s="96">
        <v>630</v>
      </c>
      <c r="C16" s="45">
        <f t="shared" si="0"/>
        <v>45278</v>
      </c>
      <c r="D16" s="38">
        <f t="shared" si="3"/>
        <v>45278</v>
      </c>
      <c r="E16" s="55">
        <f t="shared" si="1"/>
        <v>45280</v>
      </c>
      <c r="F16" s="38">
        <f t="shared" si="2"/>
        <v>45280</v>
      </c>
      <c r="I16" s="30"/>
      <c r="J16" s="28"/>
      <c r="K16" s="29"/>
    </row>
    <row r="17" spans="1:11" ht="15" customHeight="1" x14ac:dyDescent="0.25">
      <c r="A17" s="47" t="s">
        <v>21</v>
      </c>
      <c r="B17" s="82">
        <v>729</v>
      </c>
      <c r="C17" s="46">
        <f t="shared" si="0"/>
        <v>45280</v>
      </c>
      <c r="D17" s="49">
        <f>D15+5</f>
        <v>45280</v>
      </c>
      <c r="E17" s="54">
        <f t="shared" si="1"/>
        <v>45282</v>
      </c>
      <c r="F17" s="49">
        <f>D17+2</f>
        <v>45282</v>
      </c>
      <c r="I17" s="30"/>
      <c r="J17" s="28"/>
      <c r="K17" s="29"/>
    </row>
    <row r="18" spans="1:11" ht="15" customHeight="1" x14ac:dyDescent="0.25">
      <c r="A18" s="37" t="s">
        <v>20</v>
      </c>
      <c r="B18" s="96">
        <f>B16+1</f>
        <v>631</v>
      </c>
      <c r="C18" s="45">
        <f t="shared" si="0"/>
        <v>45287</v>
      </c>
      <c r="D18" s="38">
        <f>D16+9</f>
        <v>45287</v>
      </c>
      <c r="E18" s="55">
        <f t="shared" si="1"/>
        <v>45289</v>
      </c>
      <c r="F18" s="38">
        <f t="shared" si="2"/>
        <v>45289</v>
      </c>
      <c r="I18" s="30"/>
      <c r="J18" s="28"/>
      <c r="K18" s="29"/>
    </row>
    <row r="19" spans="1:11" ht="15" customHeight="1" x14ac:dyDescent="0.25">
      <c r="A19" s="47" t="s">
        <v>20</v>
      </c>
      <c r="B19" s="82">
        <f>B18+1</f>
        <v>632</v>
      </c>
      <c r="C19" s="46">
        <f t="shared" si="0"/>
        <v>45293</v>
      </c>
      <c r="D19" s="49">
        <f>D18+6</f>
        <v>45293</v>
      </c>
      <c r="E19" s="52">
        <f t="shared" si="1"/>
        <v>45295</v>
      </c>
      <c r="F19" s="49">
        <f t="shared" si="2"/>
        <v>45295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1"/>
      <c r="B26" s="15"/>
      <c r="C26" s="16"/>
      <c r="D26" s="17"/>
      <c r="E26" s="16"/>
      <c r="F26" s="17"/>
    </row>
    <row r="27" spans="1:11" ht="7.5" customHeight="1" x14ac:dyDescent="0.25">
      <c r="A27" s="8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0"/>
    </row>
    <row r="29" spans="1:11" ht="18.75" customHeight="1" x14ac:dyDescent="0.25">
      <c r="A29" s="162" t="s">
        <v>0</v>
      </c>
      <c r="B29" s="163"/>
      <c r="C29" s="179" t="s">
        <v>8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18</v>
      </c>
      <c r="D30" s="184"/>
      <c r="E30" s="185" t="s">
        <v>9</v>
      </c>
      <c r="F30" s="184"/>
    </row>
    <row r="31" spans="1:11" ht="15" customHeight="1" x14ac:dyDescent="0.25">
      <c r="A31" s="182"/>
      <c r="B31" s="182"/>
      <c r="C31" s="74" t="s">
        <v>6</v>
      </c>
      <c r="D31" s="80" t="s">
        <v>7</v>
      </c>
      <c r="E31" s="75" t="s">
        <v>6</v>
      </c>
      <c r="F31" s="75" t="s">
        <v>7</v>
      </c>
    </row>
    <row r="32" spans="1:11" ht="15" customHeight="1" x14ac:dyDescent="0.25">
      <c r="A32" s="87" t="s">
        <v>22</v>
      </c>
      <c r="B32" s="89">
        <v>247</v>
      </c>
      <c r="C32" s="76">
        <f t="shared" ref="C32:C41" si="5">D32</f>
        <v>45258</v>
      </c>
      <c r="D32" s="79">
        <f>D10+1</f>
        <v>45258</v>
      </c>
      <c r="E32" s="56">
        <f t="shared" ref="E32:E41" si="6">F32</f>
        <v>45262</v>
      </c>
      <c r="F32" s="78">
        <f>D32+4</f>
        <v>45262</v>
      </c>
    </row>
    <row r="33" spans="1:6" ht="15" customHeight="1" x14ac:dyDescent="0.25">
      <c r="A33" s="88" t="s">
        <v>29</v>
      </c>
      <c r="B33" s="94">
        <v>3</v>
      </c>
      <c r="C33" s="68">
        <f t="shared" si="5"/>
        <v>45261</v>
      </c>
      <c r="D33" s="69">
        <f>D32+3</f>
        <v>45261</v>
      </c>
      <c r="E33" s="70">
        <f t="shared" si="6"/>
        <v>45264</v>
      </c>
      <c r="F33" s="69">
        <f>D33+3</f>
        <v>45264</v>
      </c>
    </row>
    <row r="34" spans="1:6" ht="15" customHeight="1" x14ac:dyDescent="0.25">
      <c r="A34" s="87" t="s">
        <v>22</v>
      </c>
      <c r="B34" s="90">
        <f t="shared" ref="B34:B37" si="7">B32+1</f>
        <v>248</v>
      </c>
      <c r="C34" s="76">
        <f t="shared" si="5"/>
        <v>45265</v>
      </c>
      <c r="D34" s="77">
        <f t="shared" ref="D34:D36" si="8">D32+7</f>
        <v>45265</v>
      </c>
      <c r="E34" s="56">
        <f t="shared" si="6"/>
        <v>45269</v>
      </c>
      <c r="F34" s="78">
        <f>D34+4</f>
        <v>45269</v>
      </c>
    </row>
    <row r="35" spans="1:6" ht="15" customHeight="1" x14ac:dyDescent="0.25">
      <c r="A35" s="88" t="s">
        <v>26</v>
      </c>
      <c r="B35" s="94">
        <v>682</v>
      </c>
      <c r="C35" s="68">
        <f t="shared" si="5"/>
        <v>45268</v>
      </c>
      <c r="D35" s="69">
        <f t="shared" si="8"/>
        <v>45268</v>
      </c>
      <c r="E35" s="70">
        <f t="shared" si="6"/>
        <v>45271</v>
      </c>
      <c r="F35" s="69">
        <f>D35+3</f>
        <v>45271</v>
      </c>
    </row>
    <row r="36" spans="1:6" ht="15" customHeight="1" x14ac:dyDescent="0.25">
      <c r="A36" s="87" t="s">
        <v>22</v>
      </c>
      <c r="B36" s="90">
        <f t="shared" si="7"/>
        <v>249</v>
      </c>
      <c r="C36" s="76">
        <f t="shared" si="5"/>
        <v>45272</v>
      </c>
      <c r="D36" s="77">
        <f t="shared" si="8"/>
        <v>45272</v>
      </c>
      <c r="E36" s="56">
        <f t="shared" si="6"/>
        <v>45276</v>
      </c>
      <c r="F36" s="78">
        <f>D36+4</f>
        <v>45276</v>
      </c>
    </row>
    <row r="37" spans="1:6" ht="15" customHeight="1" x14ac:dyDescent="0.25">
      <c r="A37" s="88" t="s">
        <v>26</v>
      </c>
      <c r="B37" s="94">
        <f t="shared" si="7"/>
        <v>683</v>
      </c>
      <c r="C37" s="68">
        <f t="shared" si="5"/>
        <v>45279</v>
      </c>
      <c r="D37" s="69">
        <f>D35+11</f>
        <v>45279</v>
      </c>
      <c r="E37" s="70">
        <f t="shared" si="6"/>
        <v>45282</v>
      </c>
      <c r="F37" s="69">
        <f>D37+3</f>
        <v>45282</v>
      </c>
    </row>
    <row r="38" spans="1:6" ht="15" customHeight="1" x14ac:dyDescent="0.25">
      <c r="A38" s="87" t="s">
        <v>26</v>
      </c>
      <c r="B38" s="90">
        <v>684</v>
      </c>
      <c r="C38" s="72">
        <f t="shared" si="5"/>
        <v>45288</v>
      </c>
      <c r="D38" s="73">
        <f>D37+9</f>
        <v>45288</v>
      </c>
      <c r="E38" s="56">
        <f t="shared" si="6"/>
        <v>45292</v>
      </c>
      <c r="F38" s="78">
        <f>D38+4</f>
        <v>45292</v>
      </c>
    </row>
    <row r="39" spans="1:6" ht="15" customHeight="1" x14ac:dyDescent="0.25">
      <c r="A39" s="88" t="s">
        <v>22</v>
      </c>
      <c r="B39" s="94">
        <v>251</v>
      </c>
      <c r="C39" s="68">
        <f t="shared" si="5"/>
        <v>45293</v>
      </c>
      <c r="D39" s="69">
        <f>D38+5</f>
        <v>45293</v>
      </c>
      <c r="E39" s="70">
        <f t="shared" si="6"/>
        <v>45296</v>
      </c>
      <c r="F39" s="69">
        <f>D39+3</f>
        <v>45296</v>
      </c>
    </row>
    <row r="40" spans="1:6" ht="15" customHeight="1" x14ac:dyDescent="0.25">
      <c r="A40" s="87" t="s">
        <v>26</v>
      </c>
      <c r="B40" s="90">
        <v>685</v>
      </c>
      <c r="C40" s="72">
        <f t="shared" si="5"/>
        <v>45296</v>
      </c>
      <c r="D40" s="73">
        <f>D39+3</f>
        <v>45296</v>
      </c>
      <c r="E40" s="56">
        <f t="shared" si="6"/>
        <v>45300</v>
      </c>
      <c r="F40" s="78">
        <f>D40+4</f>
        <v>45300</v>
      </c>
    </row>
    <row r="41" spans="1:6" ht="15" customHeight="1" x14ac:dyDescent="0.25">
      <c r="A41" s="88" t="s">
        <v>22</v>
      </c>
      <c r="B41" s="94">
        <v>252</v>
      </c>
      <c r="C41" s="68">
        <f t="shared" si="5"/>
        <v>45300</v>
      </c>
      <c r="D41" s="69">
        <f>D39+7</f>
        <v>45300</v>
      </c>
      <c r="E41" s="70">
        <f t="shared" si="6"/>
        <v>45303</v>
      </c>
      <c r="F41" s="69">
        <f>D41+3</f>
        <v>45303</v>
      </c>
    </row>
    <row r="42" spans="1:6" ht="15" customHeight="1" x14ac:dyDescent="0.25">
      <c r="A42" s="159" t="s">
        <v>15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14</v>
      </c>
      <c r="B43" s="158"/>
      <c r="C43" s="158"/>
      <c r="D43" s="158"/>
      <c r="E43" s="158"/>
      <c r="F43" s="2"/>
    </row>
    <row r="44" spans="1:6" x14ac:dyDescent="0.25">
      <c r="A44" s="41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10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11</v>
      </c>
      <c r="F48" s="178"/>
    </row>
    <row r="49" spans="1:6" ht="15" customHeight="1" thickBot="1" x14ac:dyDescent="0.3">
      <c r="A49" s="173"/>
      <c r="B49" s="19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83" t="s">
        <v>26</v>
      </c>
      <c r="B50" s="91">
        <f>B33</f>
        <v>3</v>
      </c>
      <c r="C50" s="50">
        <f t="shared" ref="C50:C55" si="9">D50</f>
        <v>45261</v>
      </c>
      <c r="D50" s="35">
        <f>D33</f>
        <v>45261</v>
      </c>
      <c r="E50" s="53">
        <f t="shared" ref="E50:E55" si="10">F50</f>
        <v>45264</v>
      </c>
      <c r="F50" s="36">
        <f>D50+3</f>
        <v>45264</v>
      </c>
    </row>
    <row r="51" spans="1:6" ht="15" customHeight="1" x14ac:dyDescent="0.25">
      <c r="A51" s="84" t="str">
        <f>A35</f>
        <v>Caribe Mariner</v>
      </c>
      <c r="B51" s="92">
        <f>B35</f>
        <v>682</v>
      </c>
      <c r="C51" s="51">
        <f t="shared" si="9"/>
        <v>45268</v>
      </c>
      <c r="D51" s="42">
        <f>D35</f>
        <v>45268</v>
      </c>
      <c r="E51" s="51">
        <f t="shared" si="10"/>
        <v>45272</v>
      </c>
      <c r="F51" s="42">
        <f>D51+4</f>
        <v>45272</v>
      </c>
    </row>
    <row r="52" spans="1:6" ht="15" customHeight="1" x14ac:dyDescent="0.25">
      <c r="A52" s="85" t="s">
        <v>22</v>
      </c>
      <c r="B52" s="93">
        <v>250</v>
      </c>
      <c r="C52" s="50">
        <f t="shared" si="9"/>
        <v>45279</v>
      </c>
      <c r="D52" s="43">
        <f>D37</f>
        <v>45279</v>
      </c>
      <c r="E52" s="53">
        <f t="shared" si="10"/>
        <v>45283</v>
      </c>
      <c r="F52" s="36">
        <f t="shared" ref="F52:F54" si="11">D52+4</f>
        <v>45283</v>
      </c>
    </row>
    <row r="53" spans="1:6" ht="15" customHeight="1" x14ac:dyDescent="0.25">
      <c r="A53" s="84" t="s">
        <v>26</v>
      </c>
      <c r="B53" s="92">
        <v>684</v>
      </c>
      <c r="C53" s="51">
        <f t="shared" si="9"/>
        <v>45288</v>
      </c>
      <c r="D53" s="42">
        <f>D52+9</f>
        <v>45288</v>
      </c>
      <c r="E53" s="51">
        <f t="shared" si="10"/>
        <v>45292</v>
      </c>
      <c r="F53" s="42">
        <f t="shared" si="11"/>
        <v>45292</v>
      </c>
    </row>
    <row r="54" spans="1:6" ht="12.75" customHeight="1" x14ac:dyDescent="0.25">
      <c r="A54" s="86" t="s">
        <v>26</v>
      </c>
      <c r="B54" s="93">
        <v>685</v>
      </c>
      <c r="C54" s="50">
        <f t="shared" si="9"/>
        <v>45296</v>
      </c>
      <c r="D54" s="67">
        <f>D53+8</f>
        <v>45296</v>
      </c>
      <c r="E54" s="53">
        <f t="shared" si="10"/>
        <v>45300</v>
      </c>
      <c r="F54" s="36">
        <f t="shared" si="11"/>
        <v>45300</v>
      </c>
    </row>
    <row r="55" spans="1:6" ht="15" customHeight="1" x14ac:dyDescent="0.25">
      <c r="A55" s="84" t="str">
        <f>A54</f>
        <v>Caribe Mariner</v>
      </c>
      <c r="B55" s="92">
        <f>B54+1</f>
        <v>686</v>
      </c>
      <c r="C55" s="51">
        <f t="shared" si="9"/>
        <v>45303</v>
      </c>
      <c r="D55" s="42">
        <f>D54+7</f>
        <v>45303</v>
      </c>
      <c r="E55" s="51">
        <f t="shared" si="10"/>
        <v>45307</v>
      </c>
      <c r="F55" s="42">
        <f>D55+4</f>
        <v>45307</v>
      </c>
    </row>
    <row r="56" spans="1:6" ht="12.75" customHeight="1" x14ac:dyDescent="0.25">
      <c r="A56" s="159" t="s">
        <v>16</v>
      </c>
      <c r="B56" s="159"/>
      <c r="C56" s="159"/>
      <c r="D56" s="159"/>
      <c r="E56" s="159"/>
      <c r="F56" s="2"/>
    </row>
    <row r="57" spans="1:6" ht="12.75" customHeight="1" x14ac:dyDescent="0.25">
      <c r="A57" s="158" t="s">
        <v>14</v>
      </c>
      <c r="B57" s="158"/>
      <c r="C57" s="158"/>
      <c r="D57" s="158"/>
      <c r="E57" s="158"/>
      <c r="F57" s="2"/>
    </row>
    <row r="58" spans="1:6" ht="17.25" customHeight="1" x14ac:dyDescent="0.25">
      <c r="A58" s="41"/>
      <c r="B58" s="81"/>
      <c r="C58" s="81"/>
      <c r="D58" s="81"/>
      <c r="E58" s="81"/>
      <c r="F58" s="2"/>
    </row>
    <row r="59" spans="1:6" ht="26.25" customHeight="1" x14ac:dyDescent="0.25">
      <c r="A59" s="7"/>
      <c r="B59" s="8"/>
      <c r="C59" s="9"/>
      <c r="D59" s="10"/>
      <c r="E59" s="9"/>
      <c r="F59" s="160"/>
    </row>
    <row r="60" spans="1:6" ht="18.75" customHeight="1" x14ac:dyDescent="0.25">
      <c r="A60" s="162" t="s">
        <v>0</v>
      </c>
      <c r="B60" s="163"/>
      <c r="C60" s="164" t="s">
        <v>12</v>
      </c>
      <c r="D60" s="165"/>
      <c r="E60" s="11"/>
      <c r="F60" s="161"/>
    </row>
    <row r="61" spans="1:6" ht="15" customHeight="1" x14ac:dyDescent="0.25">
      <c r="A61" s="166" t="s">
        <v>2</v>
      </c>
      <c r="B61" s="166" t="s">
        <v>3</v>
      </c>
      <c r="C61" s="168" t="s">
        <v>4</v>
      </c>
      <c r="D61" s="169"/>
      <c r="E61" s="170" t="s">
        <v>13</v>
      </c>
      <c r="F61" s="171"/>
    </row>
    <row r="62" spans="1:6" ht="15" customHeight="1" x14ac:dyDescent="0.25">
      <c r="A62" s="167"/>
      <c r="B62" s="167"/>
      <c r="C62" s="58" t="s">
        <v>6</v>
      </c>
      <c r="D62" s="58" t="s">
        <v>7</v>
      </c>
      <c r="E62" s="58" t="s">
        <v>6</v>
      </c>
      <c r="F62" s="58" t="s">
        <v>7</v>
      </c>
    </row>
    <row r="63" spans="1:6" ht="15" customHeight="1" x14ac:dyDescent="0.25">
      <c r="A63" s="97" t="str">
        <f>A32</f>
        <v>Vanquish</v>
      </c>
      <c r="B63" s="98">
        <f>B32</f>
        <v>247</v>
      </c>
      <c r="C63" s="99">
        <f>D63</f>
        <v>45258</v>
      </c>
      <c r="D63" s="100">
        <f>D32</f>
        <v>45258</v>
      </c>
      <c r="E63" s="99">
        <f>F63</f>
        <v>45261</v>
      </c>
      <c r="F63" s="100">
        <f>D63+3</f>
        <v>45261</v>
      </c>
    </row>
    <row r="64" spans="1:6" ht="15" customHeight="1" x14ac:dyDescent="0.25">
      <c r="A64" s="59" t="str">
        <f>A34</f>
        <v>Vanquish</v>
      </c>
      <c r="B64" s="60">
        <f>B34</f>
        <v>248</v>
      </c>
      <c r="C64" s="61">
        <f t="shared" ref="C64:C67" si="12">D64</f>
        <v>45265</v>
      </c>
      <c r="D64" s="62">
        <f>D34</f>
        <v>45265</v>
      </c>
      <c r="E64" s="61">
        <f t="shared" ref="E64:E67" si="13">F64</f>
        <v>45268</v>
      </c>
      <c r="F64" s="63">
        <f>D64+3</f>
        <v>45268</v>
      </c>
    </row>
    <row r="65" spans="1:7" ht="15" customHeight="1" x14ac:dyDescent="0.25">
      <c r="A65" s="101" t="str">
        <f>A36</f>
        <v>Vanquish</v>
      </c>
      <c r="B65" s="105">
        <f>B36</f>
        <v>249</v>
      </c>
      <c r="C65" s="102">
        <f t="shared" si="12"/>
        <v>45272</v>
      </c>
      <c r="D65" s="103">
        <f>D36</f>
        <v>45272</v>
      </c>
      <c r="E65" s="102">
        <f t="shared" si="13"/>
        <v>45275</v>
      </c>
      <c r="F65" s="104">
        <f>D65+3</f>
        <v>45275</v>
      </c>
    </row>
    <row r="66" spans="1:7" ht="15" customHeight="1" x14ac:dyDescent="0.25">
      <c r="A66" s="59" t="str">
        <f>A38</f>
        <v>Caribe Mariner</v>
      </c>
      <c r="B66" s="106">
        <f>B38</f>
        <v>684</v>
      </c>
      <c r="C66" s="61">
        <f t="shared" si="12"/>
        <v>45288</v>
      </c>
      <c r="D66" s="62">
        <f>D38</f>
        <v>45288</v>
      </c>
      <c r="E66" s="61">
        <f t="shared" si="13"/>
        <v>45291</v>
      </c>
      <c r="F66" s="63">
        <f>D66+3</f>
        <v>45291</v>
      </c>
    </row>
    <row r="67" spans="1:7" ht="15" customHeight="1" x14ac:dyDescent="0.25">
      <c r="A67" s="64" t="str">
        <f>A40&amp;"  CXL"</f>
        <v>Caribe Mariner  CXL</v>
      </c>
      <c r="B67" s="98" t="s">
        <v>23</v>
      </c>
      <c r="C67" s="65">
        <f t="shared" si="12"/>
        <v>45296</v>
      </c>
      <c r="D67" s="71">
        <f>D40</f>
        <v>45296</v>
      </c>
      <c r="E67" s="65">
        <f t="shared" si="13"/>
        <v>45299</v>
      </c>
      <c r="F67" s="66">
        <f>D67+3</f>
        <v>45299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58" t="s">
        <v>14</v>
      </c>
      <c r="B69" s="158"/>
      <c r="C69" s="158"/>
      <c r="D69" s="158"/>
      <c r="E69" s="158"/>
      <c r="F69" s="26"/>
    </row>
    <row r="70" spans="1:7" ht="12.75" customHeight="1" x14ac:dyDescent="0.25">
      <c r="A70" s="12" t="s">
        <v>27</v>
      </c>
      <c r="B70" s="20"/>
      <c r="C70" s="13"/>
      <c r="D70" s="21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E8BFC-B329-4AA8-9663-FCB5664A7BD3}">
  <sheetPr>
    <tabColor rgb="FFFFFF00"/>
  </sheetPr>
  <dimension ref="A1:K71"/>
  <sheetViews>
    <sheetView zoomScale="120" zoomScaleNormal="120" workbookViewId="0">
      <selection activeCell="A42" sqref="A42:E42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86">
        <v>45809</v>
      </c>
      <c r="B1" s="186"/>
      <c r="C1" s="186"/>
      <c r="D1" s="186"/>
      <c r="E1" s="186"/>
      <c r="F1" s="186"/>
    </row>
    <row r="2" spans="1:11" ht="15" customHeight="1" x14ac:dyDescent="0.25">
      <c r="C2" s="33" t="s">
        <v>19</v>
      </c>
      <c r="D2" s="34">
        <f ca="1">NOW()</f>
        <v>45846.490394097222</v>
      </c>
      <c r="E2" s="22"/>
      <c r="F2" s="22"/>
    </row>
    <row r="3" spans="1:11" ht="90" customHeight="1" x14ac:dyDescent="0.25">
      <c r="A3" s="32"/>
      <c r="B3" s="32"/>
      <c r="C3" s="32"/>
      <c r="D3" s="16" t="s">
        <v>24</v>
      </c>
      <c r="F3" s="16" t="s">
        <v>25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7" t="s">
        <v>20</v>
      </c>
      <c r="B10" s="114">
        <v>690</v>
      </c>
      <c r="C10" s="45">
        <f t="shared" ref="C10:C19" si="0">D10</f>
        <v>45810</v>
      </c>
      <c r="D10" s="39">
        <v>45810</v>
      </c>
      <c r="E10" s="55">
        <f>F10</f>
        <v>45812</v>
      </c>
      <c r="F10" s="38">
        <f>D10+2</f>
        <v>45812</v>
      </c>
      <c r="I10" s="27"/>
      <c r="J10" s="28"/>
      <c r="K10" s="29"/>
    </row>
    <row r="11" spans="1:11" ht="15" customHeight="1" x14ac:dyDescent="0.25">
      <c r="A11" s="47" t="s">
        <v>28</v>
      </c>
      <c r="B11" s="82">
        <v>66</v>
      </c>
      <c r="C11" s="57">
        <f t="shared" si="0"/>
        <v>45813</v>
      </c>
      <c r="D11" s="48">
        <f>D10+3</f>
        <v>45813</v>
      </c>
      <c r="E11" s="54">
        <f t="shared" ref="E11:E19" si="1">F11</f>
        <v>45815</v>
      </c>
      <c r="F11" s="49">
        <f t="shared" ref="F11:F19" si="2">D11+2</f>
        <v>45815</v>
      </c>
      <c r="I11" s="27"/>
      <c r="J11" s="28"/>
      <c r="K11" s="29"/>
    </row>
    <row r="12" spans="1:11" ht="15" customHeight="1" x14ac:dyDescent="0.25">
      <c r="A12" s="37" t="s">
        <v>20</v>
      </c>
      <c r="B12" s="113">
        <f>B10+1</f>
        <v>691</v>
      </c>
      <c r="C12" s="95">
        <f t="shared" si="0"/>
        <v>45817</v>
      </c>
      <c r="D12" s="38">
        <f t="shared" ref="D12:D19" si="3">D10+7</f>
        <v>45817</v>
      </c>
      <c r="E12" s="55">
        <f t="shared" si="1"/>
        <v>45819</v>
      </c>
      <c r="F12" s="38">
        <f t="shared" si="2"/>
        <v>45819</v>
      </c>
      <c r="I12" s="30"/>
      <c r="J12" s="28"/>
      <c r="K12" s="29"/>
    </row>
    <row r="13" spans="1:11" ht="15" customHeight="1" x14ac:dyDescent="0.25">
      <c r="A13" s="47" t="s">
        <v>28</v>
      </c>
      <c r="B13" s="82">
        <f t="shared" ref="B13:B19" si="4">B11+1</f>
        <v>67</v>
      </c>
      <c r="C13" s="46">
        <f t="shared" si="0"/>
        <v>45820</v>
      </c>
      <c r="D13" s="49">
        <f t="shared" si="3"/>
        <v>45820</v>
      </c>
      <c r="E13" s="52">
        <f t="shared" si="1"/>
        <v>45822</v>
      </c>
      <c r="F13" s="49">
        <f t="shared" si="2"/>
        <v>45822</v>
      </c>
      <c r="I13" s="30"/>
      <c r="J13" s="28"/>
      <c r="K13" s="29"/>
    </row>
    <row r="14" spans="1:11" ht="12.75" customHeight="1" x14ac:dyDescent="0.25">
      <c r="A14" s="37" t="s">
        <v>20</v>
      </c>
      <c r="B14" s="113">
        <f t="shared" si="4"/>
        <v>692</v>
      </c>
      <c r="C14" s="95">
        <f t="shared" si="0"/>
        <v>45824</v>
      </c>
      <c r="D14" s="38">
        <f t="shared" si="3"/>
        <v>45824</v>
      </c>
      <c r="E14" s="55">
        <f t="shared" si="1"/>
        <v>45826</v>
      </c>
      <c r="F14" s="38">
        <f t="shared" si="2"/>
        <v>45826</v>
      </c>
      <c r="I14" s="30"/>
      <c r="J14" s="28"/>
      <c r="K14" s="29"/>
    </row>
    <row r="15" spans="1:11" ht="15" customHeight="1" x14ac:dyDescent="0.25">
      <c r="A15" s="47" t="s">
        <v>28</v>
      </c>
      <c r="B15" s="82">
        <f t="shared" si="4"/>
        <v>68</v>
      </c>
      <c r="C15" s="46">
        <f t="shared" si="0"/>
        <v>45827</v>
      </c>
      <c r="D15" s="49">
        <f t="shared" si="3"/>
        <v>45827</v>
      </c>
      <c r="E15" s="52">
        <f t="shared" si="1"/>
        <v>45829</v>
      </c>
      <c r="F15" s="49">
        <f t="shared" si="2"/>
        <v>45829</v>
      </c>
      <c r="I15" s="30"/>
      <c r="J15" s="28"/>
      <c r="K15" s="29"/>
    </row>
    <row r="16" spans="1:11" ht="15" customHeight="1" x14ac:dyDescent="0.25">
      <c r="A16" s="37" t="s">
        <v>20</v>
      </c>
      <c r="B16" s="113">
        <f t="shared" si="4"/>
        <v>693</v>
      </c>
      <c r="C16" s="45">
        <f t="shared" si="0"/>
        <v>45831</v>
      </c>
      <c r="D16" s="38">
        <f t="shared" si="3"/>
        <v>45831</v>
      </c>
      <c r="E16" s="55">
        <f t="shared" si="1"/>
        <v>45834</v>
      </c>
      <c r="F16" s="38">
        <f>D16+3</f>
        <v>45834</v>
      </c>
      <c r="I16" s="30"/>
      <c r="J16" s="28"/>
      <c r="K16" s="29"/>
    </row>
    <row r="17" spans="1:11" ht="15" customHeight="1" x14ac:dyDescent="0.25">
      <c r="A17" s="47" t="s">
        <v>28</v>
      </c>
      <c r="B17" s="82">
        <f t="shared" si="4"/>
        <v>69</v>
      </c>
      <c r="C17" s="46">
        <f t="shared" si="0"/>
        <v>45834</v>
      </c>
      <c r="D17" s="49">
        <f t="shared" si="3"/>
        <v>45834</v>
      </c>
      <c r="E17" s="54">
        <f t="shared" si="1"/>
        <v>45836</v>
      </c>
      <c r="F17" s="49">
        <f>D17+2</f>
        <v>45836</v>
      </c>
      <c r="I17" s="30"/>
      <c r="J17" s="28"/>
      <c r="K17" s="29"/>
    </row>
    <row r="18" spans="1:11" ht="15" customHeight="1" x14ac:dyDescent="0.25">
      <c r="A18" s="37" t="s">
        <v>20</v>
      </c>
      <c r="B18" s="113">
        <f t="shared" si="4"/>
        <v>694</v>
      </c>
      <c r="C18" s="45">
        <f t="shared" si="0"/>
        <v>45838</v>
      </c>
      <c r="D18" s="38">
        <f>D16+7</f>
        <v>45838</v>
      </c>
      <c r="E18" s="55">
        <f t="shared" si="1"/>
        <v>45841</v>
      </c>
      <c r="F18" s="38">
        <f>D18+3</f>
        <v>45841</v>
      </c>
      <c r="I18" s="30"/>
      <c r="J18" s="28"/>
      <c r="K18" s="29"/>
    </row>
    <row r="19" spans="1:11" ht="15" customHeight="1" x14ac:dyDescent="0.25">
      <c r="A19" s="47" t="s">
        <v>28</v>
      </c>
      <c r="B19" s="82">
        <f t="shared" si="4"/>
        <v>70</v>
      </c>
      <c r="C19" s="46">
        <f t="shared" si="0"/>
        <v>45841</v>
      </c>
      <c r="D19" s="49">
        <f t="shared" si="3"/>
        <v>45841</v>
      </c>
      <c r="E19" s="52">
        <f t="shared" si="1"/>
        <v>45843</v>
      </c>
      <c r="F19" s="49">
        <f t="shared" si="2"/>
        <v>45843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1"/>
      <c r="B26" s="15"/>
      <c r="C26" s="16"/>
      <c r="D26" s="17"/>
      <c r="E26" s="16"/>
      <c r="F26" s="17"/>
    </row>
    <row r="27" spans="1:11" ht="7.5" customHeight="1" x14ac:dyDescent="0.25">
      <c r="A27" s="8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0"/>
    </row>
    <row r="29" spans="1:11" ht="18.75" customHeight="1" x14ac:dyDescent="0.25">
      <c r="A29" s="162" t="s">
        <v>0</v>
      </c>
      <c r="B29" s="163"/>
      <c r="C29" s="179" t="s">
        <v>8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4</v>
      </c>
      <c r="D30" s="184"/>
      <c r="E30" s="185" t="s">
        <v>9</v>
      </c>
      <c r="F30" s="184"/>
    </row>
    <row r="31" spans="1:11" ht="15" customHeight="1" x14ac:dyDescent="0.25">
      <c r="A31" s="182"/>
      <c r="B31" s="182"/>
      <c r="C31" s="74" t="s">
        <v>6</v>
      </c>
      <c r="D31" s="80" t="s">
        <v>7</v>
      </c>
      <c r="E31" s="75" t="s">
        <v>6</v>
      </c>
      <c r="F31" s="75" t="s">
        <v>7</v>
      </c>
    </row>
    <row r="32" spans="1:11" ht="15" customHeight="1" x14ac:dyDescent="0.25">
      <c r="A32" s="87" t="s">
        <v>22</v>
      </c>
      <c r="B32" s="118">
        <v>308</v>
      </c>
      <c r="C32" s="76">
        <f t="shared" ref="C32:C41" si="5">D32</f>
        <v>45811</v>
      </c>
      <c r="D32" s="79">
        <f>D10+1</f>
        <v>45811</v>
      </c>
      <c r="E32" s="56">
        <f t="shared" ref="E32:E41" si="6">F32</f>
        <v>45815</v>
      </c>
      <c r="F32" s="78">
        <f>D32+4</f>
        <v>45815</v>
      </c>
    </row>
    <row r="33" spans="1:6" ht="15" customHeight="1" x14ac:dyDescent="0.25">
      <c r="A33" s="88" t="s">
        <v>21</v>
      </c>
      <c r="B33" s="94">
        <v>779</v>
      </c>
      <c r="C33" s="68">
        <f t="shared" si="5"/>
        <v>45814</v>
      </c>
      <c r="D33" s="69">
        <f>D32+3</f>
        <v>45814</v>
      </c>
      <c r="E33" s="70">
        <f t="shared" si="6"/>
        <v>45817</v>
      </c>
      <c r="F33" s="69">
        <f>D33+3</f>
        <v>45817</v>
      </c>
    </row>
    <row r="34" spans="1:6" ht="15" customHeight="1" x14ac:dyDescent="0.25">
      <c r="A34" s="87" t="s">
        <v>42</v>
      </c>
      <c r="B34" s="90">
        <v>21</v>
      </c>
      <c r="C34" s="76">
        <f t="shared" si="5"/>
        <v>45818</v>
      </c>
      <c r="D34" s="77">
        <f t="shared" ref="D34:D40" si="7">D32+7</f>
        <v>45818</v>
      </c>
      <c r="E34" s="56">
        <f t="shared" si="6"/>
        <v>45822</v>
      </c>
      <c r="F34" s="78">
        <f>D34+4</f>
        <v>45822</v>
      </c>
    </row>
    <row r="35" spans="1:6" ht="15" customHeight="1" x14ac:dyDescent="0.25">
      <c r="A35" s="88" t="s">
        <v>22</v>
      </c>
      <c r="B35" s="94">
        <f>B32+1</f>
        <v>309</v>
      </c>
      <c r="C35" s="68">
        <f t="shared" si="5"/>
        <v>45821</v>
      </c>
      <c r="D35" s="69">
        <f t="shared" si="7"/>
        <v>45821</v>
      </c>
      <c r="E35" s="70">
        <f t="shared" si="6"/>
        <v>45824</v>
      </c>
      <c r="F35" s="69">
        <f>D35+3</f>
        <v>45824</v>
      </c>
    </row>
    <row r="36" spans="1:6" ht="15" customHeight="1" x14ac:dyDescent="0.25">
      <c r="A36" s="87" t="s">
        <v>21</v>
      </c>
      <c r="B36" s="90">
        <v>780</v>
      </c>
      <c r="C36" s="76">
        <f t="shared" si="5"/>
        <v>45825</v>
      </c>
      <c r="D36" s="77">
        <f t="shared" si="7"/>
        <v>45825</v>
      </c>
      <c r="E36" s="56">
        <f t="shared" si="6"/>
        <v>45829</v>
      </c>
      <c r="F36" s="78">
        <f>D36+4</f>
        <v>45829</v>
      </c>
    </row>
    <row r="37" spans="1:6" ht="15" customHeight="1" x14ac:dyDescent="0.25">
      <c r="A37" s="88" t="s">
        <v>22</v>
      </c>
      <c r="B37" s="94">
        <f>B35+1</f>
        <v>310</v>
      </c>
      <c r="C37" s="68">
        <f t="shared" si="5"/>
        <v>45828</v>
      </c>
      <c r="D37" s="69">
        <f>D35+7</f>
        <v>45828</v>
      </c>
      <c r="E37" s="70">
        <f t="shared" si="6"/>
        <v>45832</v>
      </c>
      <c r="F37" s="69">
        <f>D37+4</f>
        <v>45832</v>
      </c>
    </row>
    <row r="38" spans="1:6" ht="15" customHeight="1" x14ac:dyDescent="0.25">
      <c r="A38" s="87" t="s">
        <v>42</v>
      </c>
      <c r="B38" s="90">
        <v>22</v>
      </c>
      <c r="C38" s="72">
        <f t="shared" si="5"/>
        <v>45832</v>
      </c>
      <c r="D38" s="77">
        <f t="shared" si="7"/>
        <v>45832</v>
      </c>
      <c r="E38" s="56">
        <f t="shared" si="6"/>
        <v>45836</v>
      </c>
      <c r="F38" s="78">
        <f>D38+4</f>
        <v>45836</v>
      </c>
    </row>
    <row r="39" spans="1:6" ht="15" customHeight="1" x14ac:dyDescent="0.25">
      <c r="A39" s="88" t="s">
        <v>26</v>
      </c>
      <c r="B39" s="94">
        <v>726</v>
      </c>
      <c r="C39" s="68">
        <f t="shared" si="5"/>
        <v>45835</v>
      </c>
      <c r="D39" s="69">
        <f>D37+7</f>
        <v>45835</v>
      </c>
      <c r="E39" s="70">
        <f t="shared" si="6"/>
        <v>45838</v>
      </c>
      <c r="F39" s="69">
        <f>D39+3</f>
        <v>45838</v>
      </c>
    </row>
    <row r="40" spans="1:6" ht="15" customHeight="1" x14ac:dyDescent="0.25">
      <c r="A40" s="87" t="s">
        <v>42</v>
      </c>
      <c r="B40" s="90">
        <f>B38+1</f>
        <v>23</v>
      </c>
      <c r="C40" s="72">
        <f t="shared" si="5"/>
        <v>45839</v>
      </c>
      <c r="D40" s="77">
        <f t="shared" si="7"/>
        <v>45839</v>
      </c>
      <c r="E40" s="56">
        <f t="shared" si="6"/>
        <v>45843</v>
      </c>
      <c r="F40" s="78">
        <f>D40+4</f>
        <v>45843</v>
      </c>
    </row>
    <row r="41" spans="1:6" ht="15" customHeight="1" x14ac:dyDescent="0.25">
      <c r="A41" s="88" t="s">
        <v>45</v>
      </c>
      <c r="B41" s="94">
        <f>B37+1</f>
        <v>311</v>
      </c>
      <c r="C41" s="68">
        <f t="shared" si="5"/>
        <v>45841</v>
      </c>
      <c r="D41" s="69">
        <f>D39+6</f>
        <v>45841</v>
      </c>
      <c r="E41" s="70">
        <f t="shared" si="6"/>
        <v>45845</v>
      </c>
      <c r="F41" s="69">
        <f>D41+4</f>
        <v>45845</v>
      </c>
    </row>
    <row r="42" spans="1:6" ht="15" customHeight="1" x14ac:dyDescent="0.25">
      <c r="A42" s="159" t="s">
        <v>15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14</v>
      </c>
      <c r="B43" s="158"/>
      <c r="C43" s="158"/>
      <c r="D43" s="158"/>
      <c r="E43" s="158"/>
      <c r="F43" s="2"/>
    </row>
    <row r="44" spans="1:6" x14ac:dyDescent="0.25">
      <c r="A44" s="155" t="s">
        <v>44</v>
      </c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10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11</v>
      </c>
      <c r="F48" s="178"/>
    </row>
    <row r="49" spans="1:6" ht="15" customHeight="1" thickBot="1" x14ac:dyDescent="0.3">
      <c r="A49" s="173"/>
      <c r="B49" s="19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83" t="str">
        <f>A33</f>
        <v>Caribe Navigator</v>
      </c>
      <c r="B50" s="91">
        <f>B33</f>
        <v>779</v>
      </c>
      <c r="C50" s="50">
        <f t="shared" ref="C50:C54" si="8">D50</f>
        <v>45814</v>
      </c>
      <c r="D50" s="35">
        <f>D33</f>
        <v>45814</v>
      </c>
      <c r="E50" s="53">
        <f t="shared" ref="E50:E55" si="9">F50</f>
        <v>45818</v>
      </c>
      <c r="F50" s="36">
        <f>D50+4</f>
        <v>45818</v>
      </c>
    </row>
    <row r="51" spans="1:6" ht="15" customHeight="1" x14ac:dyDescent="0.25">
      <c r="A51" s="84" t="str">
        <f>A35</f>
        <v>Vanquish</v>
      </c>
      <c r="B51" s="92">
        <f>B35</f>
        <v>309</v>
      </c>
      <c r="C51" s="51">
        <f t="shared" si="8"/>
        <v>45821</v>
      </c>
      <c r="D51" s="42">
        <f>D35</f>
        <v>45821</v>
      </c>
      <c r="E51" s="51">
        <f t="shared" si="9"/>
        <v>45825</v>
      </c>
      <c r="F51" s="42">
        <f>D51+4</f>
        <v>45825</v>
      </c>
    </row>
    <row r="52" spans="1:6" ht="15" customHeight="1" x14ac:dyDescent="0.25">
      <c r="A52" s="85" t="str">
        <f>A37</f>
        <v>Vanquish</v>
      </c>
      <c r="B52" s="151">
        <f>B37</f>
        <v>310</v>
      </c>
      <c r="C52" s="50">
        <f t="shared" si="8"/>
        <v>45828</v>
      </c>
      <c r="D52" s="43">
        <f>D37</f>
        <v>45828</v>
      </c>
      <c r="E52" s="53">
        <f t="shared" si="9"/>
        <v>45832</v>
      </c>
      <c r="F52" s="36">
        <f t="shared" ref="F52:F53" si="10">D52+4</f>
        <v>45832</v>
      </c>
    </row>
    <row r="53" spans="1:6" ht="15" customHeight="1" x14ac:dyDescent="0.25">
      <c r="A53" s="84" t="str">
        <f>A39</f>
        <v>Caribe Mariner</v>
      </c>
      <c r="B53" s="92">
        <f>B39</f>
        <v>726</v>
      </c>
      <c r="C53" s="51">
        <f t="shared" si="8"/>
        <v>45835</v>
      </c>
      <c r="D53" s="42">
        <f>D39</f>
        <v>45835</v>
      </c>
      <c r="E53" s="51">
        <f t="shared" si="9"/>
        <v>45839</v>
      </c>
      <c r="F53" s="42">
        <f t="shared" si="10"/>
        <v>45839</v>
      </c>
    </row>
    <row r="54" spans="1:6" ht="12.75" customHeight="1" x14ac:dyDescent="0.25">
      <c r="A54" s="86" t="str">
        <f>A41</f>
        <v>Vanquish**</v>
      </c>
      <c r="B54" s="93">
        <f>B41</f>
        <v>311</v>
      </c>
      <c r="C54" s="50">
        <f t="shared" si="8"/>
        <v>45841</v>
      </c>
      <c r="D54" s="67">
        <f>D41</f>
        <v>45841</v>
      </c>
      <c r="E54" s="53">
        <f t="shared" si="9"/>
        <v>45846</v>
      </c>
      <c r="F54" s="36">
        <f>D54+5</f>
        <v>45846</v>
      </c>
    </row>
    <row r="55" spans="1:6" ht="15" customHeight="1" x14ac:dyDescent="0.25">
      <c r="A55" s="84" t="s">
        <v>26</v>
      </c>
      <c r="B55" s="92">
        <f>B53+1</f>
        <v>727</v>
      </c>
      <c r="C55" s="51">
        <f>D55</f>
        <v>45849</v>
      </c>
      <c r="D55" s="42">
        <f>D54+8</f>
        <v>45849</v>
      </c>
      <c r="E55" s="51">
        <f t="shared" si="9"/>
        <v>45853</v>
      </c>
      <c r="F55" s="42">
        <f>D55+4</f>
        <v>45853</v>
      </c>
    </row>
    <row r="56" spans="1:6" ht="12.75" customHeight="1" x14ac:dyDescent="0.25">
      <c r="A56" s="159" t="s">
        <v>16</v>
      </c>
      <c r="B56" s="159"/>
      <c r="C56" s="159"/>
      <c r="D56" s="159"/>
      <c r="E56" s="159"/>
      <c r="F56" s="2"/>
    </row>
    <row r="57" spans="1:6" ht="12.75" customHeight="1" x14ac:dyDescent="0.25">
      <c r="A57" s="158" t="s">
        <v>14</v>
      </c>
      <c r="B57" s="158"/>
      <c r="C57" s="158"/>
      <c r="D57" s="158"/>
      <c r="E57" s="158"/>
      <c r="F57" s="2"/>
    </row>
    <row r="58" spans="1:6" ht="17.25" customHeight="1" x14ac:dyDescent="0.25">
      <c r="A58" s="117" t="s">
        <v>32</v>
      </c>
      <c r="B58" s="81"/>
      <c r="C58" s="81"/>
      <c r="D58" s="81"/>
      <c r="E58" s="81"/>
      <c r="F58" s="2"/>
    </row>
    <row r="59" spans="1:6" ht="26.25" customHeight="1" x14ac:dyDescent="0.25">
      <c r="A59" s="7"/>
      <c r="B59" s="8"/>
      <c r="C59" s="9"/>
      <c r="D59" s="10"/>
      <c r="E59" s="9"/>
      <c r="F59" s="160"/>
    </row>
    <row r="60" spans="1:6" ht="18.75" customHeight="1" x14ac:dyDescent="0.25">
      <c r="A60" s="162" t="s">
        <v>0</v>
      </c>
      <c r="B60" s="163"/>
      <c r="C60" s="164" t="s">
        <v>12</v>
      </c>
      <c r="D60" s="165"/>
      <c r="E60" s="11"/>
      <c r="F60" s="161"/>
    </row>
    <row r="61" spans="1:6" ht="15" customHeight="1" x14ac:dyDescent="0.25">
      <c r="A61" s="166" t="s">
        <v>2</v>
      </c>
      <c r="B61" s="166" t="s">
        <v>3</v>
      </c>
      <c r="C61" s="168" t="s">
        <v>4</v>
      </c>
      <c r="D61" s="169"/>
      <c r="E61" s="170" t="s">
        <v>13</v>
      </c>
      <c r="F61" s="171"/>
    </row>
    <row r="62" spans="1:6" ht="15" customHeight="1" x14ac:dyDescent="0.25">
      <c r="A62" s="167"/>
      <c r="B62" s="167"/>
      <c r="C62" s="58" t="s">
        <v>6</v>
      </c>
      <c r="D62" s="58" t="s">
        <v>7</v>
      </c>
      <c r="E62" s="58" t="s">
        <v>6</v>
      </c>
      <c r="F62" s="58" t="s">
        <v>7</v>
      </c>
    </row>
    <row r="63" spans="1:6" ht="15" customHeight="1" x14ac:dyDescent="0.25">
      <c r="A63" s="97" t="str">
        <f>A32</f>
        <v>Vanquish</v>
      </c>
      <c r="B63" s="107">
        <f>B32</f>
        <v>308</v>
      </c>
      <c r="C63" s="99">
        <f>D63</f>
        <v>45811</v>
      </c>
      <c r="D63" s="100">
        <f>D32</f>
        <v>45811</v>
      </c>
      <c r="E63" s="99">
        <f>F63</f>
        <v>45814</v>
      </c>
      <c r="F63" s="100">
        <f>D63+3</f>
        <v>45814</v>
      </c>
    </row>
    <row r="64" spans="1:6" ht="15" customHeight="1" x14ac:dyDescent="0.25">
      <c r="A64" s="59" t="str">
        <f>A34</f>
        <v>BF Cartagena</v>
      </c>
      <c r="B64" s="156">
        <f>B34</f>
        <v>21</v>
      </c>
      <c r="C64" s="61">
        <f t="shared" ref="C64:C68" si="11">D64</f>
        <v>45818</v>
      </c>
      <c r="D64" s="62">
        <f>D34</f>
        <v>45818</v>
      </c>
      <c r="E64" s="145">
        <f t="shared" ref="E64:E68" si="12">F64</f>
        <v>45821</v>
      </c>
      <c r="F64" s="63">
        <f>D64+3</f>
        <v>45821</v>
      </c>
    </row>
    <row r="65" spans="1:7" ht="15" customHeight="1" x14ac:dyDescent="0.25">
      <c r="A65" s="101" t="str">
        <f>A36</f>
        <v>Caribe Navigator</v>
      </c>
      <c r="B65" s="147">
        <f>B36</f>
        <v>780</v>
      </c>
      <c r="C65" s="102">
        <f t="shared" si="11"/>
        <v>45825</v>
      </c>
      <c r="D65" s="103">
        <f>D36</f>
        <v>45825</v>
      </c>
      <c r="E65" s="102">
        <f t="shared" si="12"/>
        <v>45828</v>
      </c>
      <c r="F65" s="104">
        <f t="shared" ref="F65:F68" si="13">D65+3</f>
        <v>45828</v>
      </c>
    </row>
    <row r="66" spans="1:7" ht="15" customHeight="1" x14ac:dyDescent="0.25">
      <c r="A66" s="59" t="str">
        <f>A38</f>
        <v>BF Cartagena</v>
      </c>
      <c r="B66" s="132">
        <f>B38</f>
        <v>22</v>
      </c>
      <c r="C66" s="61">
        <f t="shared" si="11"/>
        <v>45832</v>
      </c>
      <c r="D66" s="62">
        <f>D38</f>
        <v>45832</v>
      </c>
      <c r="E66" s="61">
        <f t="shared" si="12"/>
        <v>45835</v>
      </c>
      <c r="F66" s="63">
        <f t="shared" si="13"/>
        <v>45835</v>
      </c>
    </row>
    <row r="67" spans="1:7" ht="15" customHeight="1" x14ac:dyDescent="0.25">
      <c r="A67" s="108" t="str">
        <f>A40</f>
        <v>BF Cartagena</v>
      </c>
      <c r="B67" s="107">
        <f>B40</f>
        <v>23</v>
      </c>
      <c r="C67" s="65">
        <f t="shared" si="11"/>
        <v>45839</v>
      </c>
      <c r="D67" s="71">
        <f>D40</f>
        <v>45839</v>
      </c>
      <c r="E67" s="65">
        <f t="shared" si="12"/>
        <v>45842</v>
      </c>
      <c r="F67" s="66">
        <f t="shared" si="13"/>
        <v>45842</v>
      </c>
    </row>
    <row r="68" spans="1:7" ht="15" customHeight="1" x14ac:dyDescent="0.25">
      <c r="A68" s="59" t="s">
        <v>42</v>
      </c>
      <c r="B68" s="132">
        <f>B67+1</f>
        <v>24</v>
      </c>
      <c r="C68" s="61">
        <f t="shared" si="11"/>
        <v>45846</v>
      </c>
      <c r="D68" s="62">
        <f>D67+7</f>
        <v>45846</v>
      </c>
      <c r="E68" s="61">
        <f t="shared" si="12"/>
        <v>45849</v>
      </c>
      <c r="F68" s="63">
        <f t="shared" si="13"/>
        <v>45849</v>
      </c>
    </row>
    <row r="69" spans="1:7" ht="15" customHeight="1" x14ac:dyDescent="0.25">
      <c r="A69" s="24" t="s">
        <v>17</v>
      </c>
      <c r="B69" s="24"/>
      <c r="C69" s="24"/>
      <c r="D69" s="23"/>
      <c r="E69" s="23"/>
      <c r="F69" s="23"/>
      <c r="G69" s="25"/>
    </row>
    <row r="70" spans="1:7" x14ac:dyDescent="0.25">
      <c r="A70" s="158" t="s">
        <v>14</v>
      </c>
      <c r="B70" s="158"/>
      <c r="C70" s="158"/>
      <c r="D70" s="158"/>
      <c r="E70" s="158"/>
      <c r="F70" s="26"/>
    </row>
    <row r="71" spans="1:7" ht="12.75" customHeight="1" x14ac:dyDescent="0.25">
      <c r="A71" s="12"/>
      <c r="B71" s="20"/>
      <c r="C71" s="13"/>
      <c r="D71" s="21"/>
      <c r="E71" s="13"/>
      <c r="F71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70:E70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AA2A3-EE5D-475D-A09E-7A6896CDD79F}">
  <sheetPr>
    <tabColor rgb="FFFFFF00"/>
  </sheetPr>
  <dimension ref="A1:K71"/>
  <sheetViews>
    <sheetView zoomScale="120" zoomScaleNormal="120" workbookViewId="0">
      <selection activeCell="B69" sqref="B69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86">
        <v>45778</v>
      </c>
      <c r="B1" s="186"/>
      <c r="C1" s="186"/>
      <c r="D1" s="186"/>
      <c r="E1" s="186"/>
      <c r="F1" s="186"/>
    </row>
    <row r="2" spans="1:11" ht="15" customHeight="1" x14ac:dyDescent="0.25">
      <c r="C2" s="33" t="s">
        <v>19</v>
      </c>
      <c r="D2" s="34">
        <f ca="1">NOW()</f>
        <v>45846.490394097222</v>
      </c>
      <c r="E2" s="22"/>
      <c r="F2" s="22"/>
    </row>
    <row r="3" spans="1:11" ht="90" customHeight="1" x14ac:dyDescent="0.25">
      <c r="A3" s="32"/>
      <c r="B3" s="32"/>
      <c r="C3" s="32"/>
      <c r="D3" s="16" t="s">
        <v>24</v>
      </c>
      <c r="F3" s="16" t="s">
        <v>25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7" t="s">
        <v>42</v>
      </c>
      <c r="B10" s="114">
        <v>16</v>
      </c>
      <c r="C10" s="45">
        <f t="shared" ref="C10:C19" si="0">D10</f>
        <v>45775</v>
      </c>
      <c r="D10" s="39">
        <v>45775</v>
      </c>
      <c r="E10" s="55">
        <f>F10</f>
        <v>45777</v>
      </c>
      <c r="F10" s="38">
        <f>D10+2</f>
        <v>45777</v>
      </c>
      <c r="I10" s="27"/>
      <c r="J10" s="28"/>
      <c r="K10" s="29"/>
    </row>
    <row r="11" spans="1:11" ht="15" customHeight="1" x14ac:dyDescent="0.25">
      <c r="A11" s="47" t="s">
        <v>28</v>
      </c>
      <c r="B11" s="82">
        <v>61</v>
      </c>
      <c r="C11" s="57">
        <f t="shared" si="0"/>
        <v>45778</v>
      </c>
      <c r="D11" s="48">
        <f>D10+3</f>
        <v>45778</v>
      </c>
      <c r="E11" s="54">
        <f t="shared" ref="E11:E19" si="1">F11</f>
        <v>45780</v>
      </c>
      <c r="F11" s="49">
        <f t="shared" ref="F11:F19" si="2">D11+2</f>
        <v>45780</v>
      </c>
      <c r="I11" s="27"/>
      <c r="J11" s="28"/>
      <c r="K11" s="29"/>
    </row>
    <row r="12" spans="1:11" ht="15" customHeight="1" x14ac:dyDescent="0.25">
      <c r="A12" s="37" t="s">
        <v>42</v>
      </c>
      <c r="B12" s="113">
        <f>B10+1</f>
        <v>17</v>
      </c>
      <c r="C12" s="95">
        <f t="shared" si="0"/>
        <v>45782</v>
      </c>
      <c r="D12" s="38">
        <f t="shared" ref="D12:D19" si="3">D10+7</f>
        <v>45782</v>
      </c>
      <c r="E12" s="55">
        <f t="shared" si="1"/>
        <v>45784</v>
      </c>
      <c r="F12" s="38">
        <f t="shared" si="2"/>
        <v>45784</v>
      </c>
      <c r="I12" s="30"/>
      <c r="J12" s="28"/>
      <c r="K12" s="29"/>
    </row>
    <row r="13" spans="1:11" ht="15" customHeight="1" x14ac:dyDescent="0.25">
      <c r="A13" s="47" t="s">
        <v>28</v>
      </c>
      <c r="B13" s="82">
        <f t="shared" ref="B13:B19" si="4">B11+1</f>
        <v>62</v>
      </c>
      <c r="C13" s="46">
        <f t="shared" si="0"/>
        <v>45785</v>
      </c>
      <c r="D13" s="49">
        <f t="shared" si="3"/>
        <v>45785</v>
      </c>
      <c r="E13" s="52">
        <f t="shared" si="1"/>
        <v>45787</v>
      </c>
      <c r="F13" s="49">
        <f t="shared" si="2"/>
        <v>45787</v>
      </c>
      <c r="I13" s="30"/>
      <c r="J13" s="28"/>
      <c r="K13" s="29"/>
    </row>
    <row r="14" spans="1:11" ht="12.75" customHeight="1" x14ac:dyDescent="0.25">
      <c r="A14" s="37" t="s">
        <v>42</v>
      </c>
      <c r="B14" s="113">
        <f t="shared" si="4"/>
        <v>18</v>
      </c>
      <c r="C14" s="95">
        <f t="shared" si="0"/>
        <v>45789</v>
      </c>
      <c r="D14" s="38">
        <f t="shared" si="3"/>
        <v>45789</v>
      </c>
      <c r="E14" s="55">
        <f t="shared" si="1"/>
        <v>45791</v>
      </c>
      <c r="F14" s="38">
        <f t="shared" si="2"/>
        <v>45791</v>
      </c>
      <c r="I14" s="30"/>
      <c r="J14" s="28"/>
      <c r="K14" s="29"/>
    </row>
    <row r="15" spans="1:11" ht="15" customHeight="1" x14ac:dyDescent="0.25">
      <c r="A15" s="47" t="s">
        <v>28</v>
      </c>
      <c r="B15" s="82">
        <f t="shared" si="4"/>
        <v>63</v>
      </c>
      <c r="C15" s="46">
        <f t="shared" si="0"/>
        <v>45792</v>
      </c>
      <c r="D15" s="49">
        <f t="shared" si="3"/>
        <v>45792</v>
      </c>
      <c r="E15" s="52">
        <f t="shared" si="1"/>
        <v>45794</v>
      </c>
      <c r="F15" s="49">
        <f t="shared" si="2"/>
        <v>45794</v>
      </c>
      <c r="I15" s="30"/>
      <c r="J15" s="28"/>
      <c r="K15" s="29"/>
    </row>
    <row r="16" spans="1:11" ht="15" customHeight="1" x14ac:dyDescent="0.25">
      <c r="A16" s="37" t="s">
        <v>42</v>
      </c>
      <c r="B16" s="113">
        <f t="shared" si="4"/>
        <v>19</v>
      </c>
      <c r="C16" s="45">
        <f t="shared" si="0"/>
        <v>45796</v>
      </c>
      <c r="D16" s="38">
        <f t="shared" si="3"/>
        <v>45796</v>
      </c>
      <c r="E16" s="55">
        <f t="shared" si="1"/>
        <v>45799</v>
      </c>
      <c r="F16" s="38">
        <f>D16+3</f>
        <v>45799</v>
      </c>
      <c r="I16" s="30"/>
      <c r="J16" s="28"/>
      <c r="K16" s="29"/>
    </row>
    <row r="17" spans="1:11" ht="15" customHeight="1" x14ac:dyDescent="0.25">
      <c r="A17" s="47" t="s">
        <v>28</v>
      </c>
      <c r="B17" s="82">
        <f t="shared" si="4"/>
        <v>64</v>
      </c>
      <c r="C17" s="46">
        <f t="shared" si="0"/>
        <v>45799</v>
      </c>
      <c r="D17" s="49">
        <f t="shared" si="3"/>
        <v>45799</v>
      </c>
      <c r="E17" s="54">
        <f t="shared" si="1"/>
        <v>45801</v>
      </c>
      <c r="F17" s="49">
        <f>D17+2</f>
        <v>45801</v>
      </c>
      <c r="I17" s="30"/>
      <c r="J17" s="28"/>
      <c r="K17" s="29"/>
    </row>
    <row r="18" spans="1:11" ht="15" customHeight="1" x14ac:dyDescent="0.25">
      <c r="A18" s="37" t="s">
        <v>20</v>
      </c>
      <c r="B18" s="113">
        <v>689</v>
      </c>
      <c r="C18" s="45">
        <f t="shared" si="0"/>
        <v>45804</v>
      </c>
      <c r="D18" s="38">
        <f>D16+8</f>
        <v>45804</v>
      </c>
      <c r="E18" s="55">
        <f t="shared" si="1"/>
        <v>45807</v>
      </c>
      <c r="F18" s="38">
        <f>D18+3</f>
        <v>45807</v>
      </c>
      <c r="I18" s="30"/>
      <c r="J18" s="28"/>
      <c r="K18" s="29"/>
    </row>
    <row r="19" spans="1:11" ht="15" customHeight="1" x14ac:dyDescent="0.25">
      <c r="A19" s="47" t="s">
        <v>28</v>
      </c>
      <c r="B19" s="82">
        <f t="shared" si="4"/>
        <v>65</v>
      </c>
      <c r="C19" s="46">
        <f t="shared" si="0"/>
        <v>45806</v>
      </c>
      <c r="D19" s="49">
        <f t="shared" si="3"/>
        <v>45806</v>
      </c>
      <c r="E19" s="52">
        <f t="shared" si="1"/>
        <v>45808</v>
      </c>
      <c r="F19" s="49">
        <f t="shared" si="2"/>
        <v>45808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1"/>
      <c r="B26" s="15"/>
      <c r="C26" s="16"/>
      <c r="D26" s="17"/>
      <c r="E26" s="16"/>
      <c r="F26" s="17"/>
    </row>
    <row r="27" spans="1:11" ht="7.5" customHeight="1" x14ac:dyDescent="0.25">
      <c r="A27" s="8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0"/>
    </row>
    <row r="29" spans="1:11" ht="18.75" customHeight="1" x14ac:dyDescent="0.25">
      <c r="A29" s="162" t="s">
        <v>0</v>
      </c>
      <c r="B29" s="163"/>
      <c r="C29" s="179" t="s">
        <v>8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4</v>
      </c>
      <c r="D30" s="184"/>
      <c r="E30" s="185" t="s">
        <v>9</v>
      </c>
      <c r="F30" s="184"/>
    </row>
    <row r="31" spans="1:11" ht="15" customHeight="1" x14ac:dyDescent="0.25">
      <c r="A31" s="182"/>
      <c r="B31" s="182"/>
      <c r="C31" s="74" t="s">
        <v>6</v>
      </c>
      <c r="D31" s="80" t="s">
        <v>7</v>
      </c>
      <c r="E31" s="75" t="s">
        <v>6</v>
      </c>
      <c r="F31" s="75" t="s">
        <v>7</v>
      </c>
    </row>
    <row r="32" spans="1:11" ht="15" customHeight="1" x14ac:dyDescent="0.25">
      <c r="A32" s="87" t="s">
        <v>26</v>
      </c>
      <c r="B32" s="118">
        <v>724</v>
      </c>
      <c r="C32" s="76">
        <f t="shared" ref="C32:C41" si="5">D32</f>
        <v>45776</v>
      </c>
      <c r="D32" s="79">
        <f>D10+1</f>
        <v>45776</v>
      </c>
      <c r="E32" s="56">
        <f t="shared" ref="E32:E41" si="6">F32</f>
        <v>45780</v>
      </c>
      <c r="F32" s="78">
        <f>D32+4</f>
        <v>45780</v>
      </c>
    </row>
    <row r="33" spans="1:6" ht="15" customHeight="1" x14ac:dyDescent="0.25">
      <c r="A33" s="88" t="s">
        <v>22</v>
      </c>
      <c r="B33" s="94">
        <v>305</v>
      </c>
      <c r="C33" s="68">
        <f t="shared" si="5"/>
        <v>45779</v>
      </c>
      <c r="D33" s="69">
        <f>D32+3</f>
        <v>45779</v>
      </c>
      <c r="E33" s="70">
        <f t="shared" si="6"/>
        <v>45782</v>
      </c>
      <c r="F33" s="69">
        <f>D33+3</f>
        <v>45782</v>
      </c>
    </row>
    <row r="34" spans="1:6" ht="15" customHeight="1" x14ac:dyDescent="0.25">
      <c r="A34" s="87" t="s">
        <v>21</v>
      </c>
      <c r="B34" s="90">
        <v>777</v>
      </c>
      <c r="C34" s="76">
        <f t="shared" si="5"/>
        <v>45783</v>
      </c>
      <c r="D34" s="77">
        <f t="shared" ref="D34:D41" si="7">D32+7</f>
        <v>45783</v>
      </c>
      <c r="E34" s="56">
        <f t="shared" si="6"/>
        <v>45787</v>
      </c>
      <c r="F34" s="78">
        <f>D34+4</f>
        <v>45787</v>
      </c>
    </row>
    <row r="35" spans="1:6" ht="15" customHeight="1" x14ac:dyDescent="0.25">
      <c r="A35" s="88" t="s">
        <v>26</v>
      </c>
      <c r="B35" s="94">
        <v>725</v>
      </c>
      <c r="C35" s="68">
        <f t="shared" si="5"/>
        <v>45786</v>
      </c>
      <c r="D35" s="69">
        <f t="shared" si="7"/>
        <v>45786</v>
      </c>
      <c r="E35" s="70">
        <f t="shared" si="6"/>
        <v>45789</v>
      </c>
      <c r="F35" s="69">
        <f>D35+3</f>
        <v>45789</v>
      </c>
    </row>
    <row r="36" spans="1:6" ht="15" customHeight="1" x14ac:dyDescent="0.25">
      <c r="A36" s="87" t="s">
        <v>20</v>
      </c>
      <c r="B36" s="90">
        <v>687</v>
      </c>
      <c r="C36" s="76">
        <f t="shared" si="5"/>
        <v>45790</v>
      </c>
      <c r="D36" s="77">
        <f t="shared" si="7"/>
        <v>45790</v>
      </c>
      <c r="E36" s="56">
        <f t="shared" si="6"/>
        <v>45794</v>
      </c>
      <c r="F36" s="78">
        <f>D36+4</f>
        <v>45794</v>
      </c>
    </row>
    <row r="37" spans="1:6" ht="15" customHeight="1" x14ac:dyDescent="0.25">
      <c r="A37" s="88" t="s">
        <v>22</v>
      </c>
      <c r="B37" s="94">
        <f>B33+1</f>
        <v>306</v>
      </c>
      <c r="C37" s="68">
        <f t="shared" si="5"/>
        <v>45793</v>
      </c>
      <c r="D37" s="69">
        <f>D35+7</f>
        <v>45793</v>
      </c>
      <c r="E37" s="70">
        <f t="shared" si="6"/>
        <v>45797</v>
      </c>
      <c r="F37" s="69">
        <f>D37+4</f>
        <v>45797</v>
      </c>
    </row>
    <row r="38" spans="1:6" ht="15" customHeight="1" x14ac:dyDescent="0.25">
      <c r="A38" s="87" t="s">
        <v>20</v>
      </c>
      <c r="B38" s="90">
        <f>B36+1</f>
        <v>688</v>
      </c>
      <c r="C38" s="72">
        <f t="shared" si="5"/>
        <v>45797</v>
      </c>
      <c r="D38" s="77">
        <f t="shared" si="7"/>
        <v>45797</v>
      </c>
      <c r="E38" s="56">
        <f t="shared" si="6"/>
        <v>45801</v>
      </c>
      <c r="F38" s="78">
        <f>D38+4</f>
        <v>45801</v>
      </c>
    </row>
    <row r="39" spans="1:6" ht="15" customHeight="1" x14ac:dyDescent="0.25">
      <c r="A39" s="88" t="s">
        <v>22</v>
      </c>
      <c r="B39" s="94">
        <v>307</v>
      </c>
      <c r="C39" s="68">
        <f t="shared" si="5"/>
        <v>45800</v>
      </c>
      <c r="D39" s="69">
        <f>D37+7</f>
        <v>45800</v>
      </c>
      <c r="E39" s="70">
        <f t="shared" si="6"/>
        <v>45803</v>
      </c>
      <c r="F39" s="69">
        <f>D39+3</f>
        <v>45803</v>
      </c>
    </row>
    <row r="40" spans="1:6" ht="15" customHeight="1" x14ac:dyDescent="0.25">
      <c r="A40" s="87" t="s">
        <v>42</v>
      </c>
      <c r="B40" s="90" t="s">
        <v>46</v>
      </c>
      <c r="C40" s="72">
        <f t="shared" si="5"/>
        <v>45804</v>
      </c>
      <c r="D40" s="77">
        <f t="shared" si="7"/>
        <v>45804</v>
      </c>
      <c r="E40" s="56">
        <f t="shared" si="6"/>
        <v>45808</v>
      </c>
      <c r="F40" s="78">
        <f>D40+4</f>
        <v>45808</v>
      </c>
    </row>
    <row r="41" spans="1:6" ht="15" customHeight="1" x14ac:dyDescent="0.25">
      <c r="A41" s="88" t="s">
        <v>21</v>
      </c>
      <c r="B41" s="94">
        <v>778</v>
      </c>
      <c r="C41" s="68">
        <f t="shared" si="5"/>
        <v>45807</v>
      </c>
      <c r="D41" s="69">
        <f t="shared" si="7"/>
        <v>45807</v>
      </c>
      <c r="E41" s="70">
        <f t="shared" si="6"/>
        <v>45810</v>
      </c>
      <c r="F41" s="69">
        <f>D41+3</f>
        <v>45810</v>
      </c>
    </row>
    <row r="42" spans="1:6" ht="15" customHeight="1" x14ac:dyDescent="0.25">
      <c r="A42" s="159" t="s">
        <v>15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14</v>
      </c>
      <c r="B43" s="158"/>
      <c r="C43" s="158"/>
      <c r="D43" s="158"/>
      <c r="E43" s="158"/>
      <c r="F43" s="2"/>
    </row>
    <row r="44" spans="1:6" x14ac:dyDescent="0.25">
      <c r="A44" s="41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10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11</v>
      </c>
      <c r="F48" s="178"/>
    </row>
    <row r="49" spans="1:6" ht="15" customHeight="1" thickBot="1" x14ac:dyDescent="0.3">
      <c r="A49" s="173"/>
      <c r="B49" s="19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83" t="str">
        <f>A33</f>
        <v>Vanquish</v>
      </c>
      <c r="B50" s="91">
        <f>B33</f>
        <v>305</v>
      </c>
      <c r="C50" s="50">
        <f t="shared" ref="C50:C55" si="8">D50</f>
        <v>45779</v>
      </c>
      <c r="D50" s="35">
        <f>D33</f>
        <v>45779</v>
      </c>
      <c r="E50" s="53">
        <f t="shared" ref="E50:E55" si="9">F50</f>
        <v>45783</v>
      </c>
      <c r="F50" s="36">
        <f>D50+4</f>
        <v>45783</v>
      </c>
    </row>
    <row r="51" spans="1:6" ht="15" customHeight="1" x14ac:dyDescent="0.25">
      <c r="A51" s="84" t="str">
        <f>A35</f>
        <v>Caribe Mariner</v>
      </c>
      <c r="B51" s="92">
        <f>B35</f>
        <v>725</v>
      </c>
      <c r="C51" s="51">
        <f t="shared" si="8"/>
        <v>45786</v>
      </c>
      <c r="D51" s="42">
        <f>D35</f>
        <v>45786</v>
      </c>
      <c r="E51" s="51">
        <f t="shared" si="9"/>
        <v>45790</v>
      </c>
      <c r="F51" s="42">
        <f>D51+4</f>
        <v>45790</v>
      </c>
    </row>
    <row r="52" spans="1:6" ht="15" customHeight="1" x14ac:dyDescent="0.25">
      <c r="A52" s="85" t="str">
        <f>A37</f>
        <v>Vanquish</v>
      </c>
      <c r="B52" s="151">
        <f>B37</f>
        <v>306</v>
      </c>
      <c r="C52" s="50">
        <f t="shared" si="8"/>
        <v>45793</v>
      </c>
      <c r="D52" s="43">
        <f>D37</f>
        <v>45793</v>
      </c>
      <c r="E52" s="53">
        <f t="shared" si="9"/>
        <v>45797</v>
      </c>
      <c r="F52" s="36">
        <f t="shared" ref="F52:F53" si="10">D52+4</f>
        <v>45797</v>
      </c>
    </row>
    <row r="53" spans="1:6" ht="15" customHeight="1" x14ac:dyDescent="0.25">
      <c r="A53" s="84" t="str">
        <f>A39</f>
        <v>Vanquish</v>
      </c>
      <c r="B53" s="92">
        <f>B39</f>
        <v>307</v>
      </c>
      <c r="C53" s="51">
        <f t="shared" si="8"/>
        <v>45800</v>
      </c>
      <c r="D53" s="42">
        <f>D39</f>
        <v>45800</v>
      </c>
      <c r="E53" s="51">
        <f t="shared" si="9"/>
        <v>45804</v>
      </c>
      <c r="F53" s="42">
        <f t="shared" si="10"/>
        <v>45804</v>
      </c>
    </row>
    <row r="54" spans="1:6" ht="12.75" customHeight="1" x14ac:dyDescent="0.25">
      <c r="A54" s="86" t="str">
        <f>A41</f>
        <v>Caribe Navigator</v>
      </c>
      <c r="B54" s="93">
        <f>B41</f>
        <v>778</v>
      </c>
      <c r="C54" s="50">
        <f t="shared" si="8"/>
        <v>45807</v>
      </c>
      <c r="D54" s="67">
        <f>D41</f>
        <v>45807</v>
      </c>
      <c r="E54" s="53">
        <f t="shared" si="9"/>
        <v>45811</v>
      </c>
      <c r="F54" s="36">
        <f>D54+4</f>
        <v>45811</v>
      </c>
    </row>
    <row r="55" spans="1:6" ht="15" customHeight="1" x14ac:dyDescent="0.25">
      <c r="A55" s="84" t="s">
        <v>21</v>
      </c>
      <c r="B55" s="92">
        <v>779</v>
      </c>
      <c r="C55" s="51">
        <f t="shared" si="8"/>
        <v>45814</v>
      </c>
      <c r="D55" s="42">
        <f>D54+7</f>
        <v>45814</v>
      </c>
      <c r="E55" s="51">
        <f t="shared" si="9"/>
        <v>45818</v>
      </c>
      <c r="F55" s="42">
        <f>D55+4</f>
        <v>45818</v>
      </c>
    </row>
    <row r="56" spans="1:6" ht="12.75" customHeight="1" x14ac:dyDescent="0.25">
      <c r="A56" s="159" t="s">
        <v>16</v>
      </c>
      <c r="B56" s="159"/>
      <c r="C56" s="159"/>
      <c r="D56" s="159"/>
      <c r="E56" s="159"/>
      <c r="F56" s="2"/>
    </row>
    <row r="57" spans="1:6" ht="12.75" customHeight="1" x14ac:dyDescent="0.25">
      <c r="A57" s="158" t="s">
        <v>14</v>
      </c>
      <c r="B57" s="158"/>
      <c r="C57" s="158"/>
      <c r="D57" s="158"/>
      <c r="E57" s="158"/>
      <c r="F57" s="2"/>
    </row>
    <row r="58" spans="1:6" ht="17.25" customHeight="1" x14ac:dyDescent="0.25">
      <c r="A58" s="117" t="s">
        <v>32</v>
      </c>
      <c r="B58" s="81"/>
      <c r="C58" s="81"/>
      <c r="D58" s="81"/>
      <c r="E58" s="81"/>
      <c r="F58" s="2"/>
    </row>
    <row r="59" spans="1:6" ht="26.25" customHeight="1" x14ac:dyDescent="0.25">
      <c r="A59" s="7"/>
      <c r="B59" s="8"/>
      <c r="C59" s="9"/>
      <c r="D59" s="10"/>
      <c r="E59" s="9"/>
      <c r="F59" s="160"/>
    </row>
    <row r="60" spans="1:6" ht="18.75" customHeight="1" x14ac:dyDescent="0.25">
      <c r="A60" s="162" t="s">
        <v>0</v>
      </c>
      <c r="B60" s="163"/>
      <c r="C60" s="164" t="s">
        <v>12</v>
      </c>
      <c r="D60" s="165"/>
      <c r="E60" s="11"/>
      <c r="F60" s="161"/>
    </row>
    <row r="61" spans="1:6" ht="15" customHeight="1" x14ac:dyDescent="0.25">
      <c r="A61" s="166" t="s">
        <v>2</v>
      </c>
      <c r="B61" s="166" t="s">
        <v>3</v>
      </c>
      <c r="C61" s="168" t="s">
        <v>4</v>
      </c>
      <c r="D61" s="169"/>
      <c r="E61" s="170" t="s">
        <v>13</v>
      </c>
      <c r="F61" s="171"/>
    </row>
    <row r="62" spans="1:6" ht="15" customHeight="1" x14ac:dyDescent="0.25">
      <c r="A62" s="167"/>
      <c r="B62" s="167"/>
      <c r="C62" s="58" t="s">
        <v>6</v>
      </c>
      <c r="D62" s="58" t="s">
        <v>7</v>
      </c>
      <c r="E62" s="58" t="s">
        <v>6</v>
      </c>
      <c r="F62" s="58" t="s">
        <v>7</v>
      </c>
    </row>
    <row r="63" spans="1:6" ht="15" customHeight="1" x14ac:dyDescent="0.25">
      <c r="A63" s="97" t="str">
        <f>A32</f>
        <v>Caribe Mariner</v>
      </c>
      <c r="B63" s="107">
        <f>B32</f>
        <v>724</v>
      </c>
      <c r="C63" s="99">
        <f>D63</f>
        <v>45776</v>
      </c>
      <c r="D63" s="100">
        <f>D32</f>
        <v>45776</v>
      </c>
      <c r="E63" s="99">
        <f>F63</f>
        <v>45779</v>
      </c>
      <c r="F63" s="100">
        <f>D63+3</f>
        <v>45779</v>
      </c>
    </row>
    <row r="64" spans="1:6" ht="15" customHeight="1" x14ac:dyDescent="0.25">
      <c r="A64" s="59" t="str">
        <f>A34</f>
        <v>Caribe Navigator</v>
      </c>
      <c r="B64" s="60">
        <f>B34</f>
        <v>777</v>
      </c>
      <c r="C64" s="61">
        <f t="shared" ref="C64:C68" si="11">D64</f>
        <v>45783</v>
      </c>
      <c r="D64" s="62">
        <f>D34</f>
        <v>45783</v>
      </c>
      <c r="E64" s="145">
        <f t="shared" ref="E64:E68" si="12">F64</f>
        <v>45786</v>
      </c>
      <c r="F64" s="63">
        <f>D64+3</f>
        <v>45786</v>
      </c>
    </row>
    <row r="65" spans="1:7" ht="15" customHeight="1" x14ac:dyDescent="0.25">
      <c r="A65" s="101" t="str">
        <f>A36</f>
        <v>Caribe Legend</v>
      </c>
      <c r="B65" s="147">
        <f>B36</f>
        <v>687</v>
      </c>
      <c r="C65" s="102">
        <f t="shared" si="11"/>
        <v>45790</v>
      </c>
      <c r="D65" s="103">
        <f>D36</f>
        <v>45790</v>
      </c>
      <c r="E65" s="102">
        <f t="shared" si="12"/>
        <v>45793</v>
      </c>
      <c r="F65" s="104">
        <f t="shared" ref="F65:F68" si="13">D65+3</f>
        <v>45793</v>
      </c>
    </row>
    <row r="66" spans="1:7" ht="15" customHeight="1" x14ac:dyDescent="0.25">
      <c r="A66" s="59" t="str">
        <f>A38</f>
        <v>Caribe Legend</v>
      </c>
      <c r="B66" s="106">
        <f>B38</f>
        <v>688</v>
      </c>
      <c r="C66" s="61">
        <f t="shared" si="11"/>
        <v>45797</v>
      </c>
      <c r="D66" s="62">
        <f>D38</f>
        <v>45797</v>
      </c>
      <c r="E66" s="61">
        <f t="shared" si="12"/>
        <v>45800</v>
      </c>
      <c r="F66" s="63">
        <f t="shared" si="13"/>
        <v>45800</v>
      </c>
    </row>
    <row r="67" spans="1:7" ht="15" customHeight="1" x14ac:dyDescent="0.25">
      <c r="A67" s="108" t="str">
        <f>A40</f>
        <v>BF Cartagena</v>
      </c>
      <c r="B67" s="98" t="str">
        <f>B40</f>
        <v>020</v>
      </c>
      <c r="C67" s="65">
        <f t="shared" si="11"/>
        <v>45804</v>
      </c>
      <c r="D67" s="71">
        <f>D40</f>
        <v>45804</v>
      </c>
      <c r="E67" s="65">
        <f t="shared" si="12"/>
        <v>45807</v>
      </c>
      <c r="F67" s="66">
        <f t="shared" si="13"/>
        <v>45807</v>
      </c>
    </row>
    <row r="68" spans="1:7" ht="15" customHeight="1" x14ac:dyDescent="0.25">
      <c r="A68" s="59" t="s">
        <v>22</v>
      </c>
      <c r="B68" s="106">
        <v>308</v>
      </c>
      <c r="C68" s="61">
        <f t="shared" si="11"/>
        <v>45811</v>
      </c>
      <c r="D68" s="62">
        <f>D67+7</f>
        <v>45811</v>
      </c>
      <c r="E68" s="61">
        <f t="shared" si="12"/>
        <v>45814</v>
      </c>
      <c r="F68" s="63">
        <f t="shared" si="13"/>
        <v>45814</v>
      </c>
    </row>
    <row r="69" spans="1:7" ht="15" customHeight="1" x14ac:dyDescent="0.25">
      <c r="A69" s="24" t="s">
        <v>17</v>
      </c>
      <c r="B69" s="24"/>
      <c r="C69" s="24"/>
      <c r="D69" s="23"/>
      <c r="E69" s="23"/>
      <c r="F69" s="23"/>
      <c r="G69" s="25"/>
    </row>
    <row r="70" spans="1:7" x14ac:dyDescent="0.25">
      <c r="A70" s="158" t="s">
        <v>14</v>
      </c>
      <c r="B70" s="158"/>
      <c r="C70" s="158"/>
      <c r="D70" s="158"/>
      <c r="E70" s="158"/>
      <c r="F70" s="26"/>
    </row>
    <row r="71" spans="1:7" ht="12.75" customHeight="1" x14ac:dyDescent="0.25">
      <c r="A71" s="12"/>
      <c r="B71" s="20"/>
      <c r="C71" s="13"/>
      <c r="D71" s="21"/>
      <c r="E71" s="13"/>
      <c r="F71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70:E70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2920C-A720-4203-834D-294F7483EE4D}">
  <sheetPr>
    <tabColor rgb="FFFFFF00"/>
  </sheetPr>
  <dimension ref="A1:K71"/>
  <sheetViews>
    <sheetView zoomScale="120" zoomScaleNormal="120" workbookViewId="0">
      <selection activeCell="B18" sqref="B18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86">
        <v>45748</v>
      </c>
      <c r="B1" s="186"/>
      <c r="C1" s="186"/>
      <c r="D1" s="186"/>
      <c r="E1" s="186"/>
      <c r="F1" s="186"/>
    </row>
    <row r="2" spans="1:11" ht="15" customHeight="1" x14ac:dyDescent="0.25">
      <c r="C2" s="33" t="s">
        <v>19</v>
      </c>
      <c r="D2" s="34">
        <f ca="1">NOW()</f>
        <v>45846.490394097222</v>
      </c>
      <c r="E2" s="22"/>
      <c r="F2" s="22"/>
    </row>
    <row r="3" spans="1:11" ht="90" customHeight="1" x14ac:dyDescent="0.25">
      <c r="A3" s="32"/>
      <c r="B3" s="32"/>
      <c r="C3" s="32"/>
      <c r="D3" s="16" t="s">
        <v>24</v>
      </c>
      <c r="F3" s="16" t="s">
        <v>25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7" t="s">
        <v>42</v>
      </c>
      <c r="B10" s="114">
        <v>12</v>
      </c>
      <c r="C10" s="45">
        <f t="shared" ref="C10:C19" si="0">D10</f>
        <v>45747</v>
      </c>
      <c r="D10" s="39">
        <v>45747</v>
      </c>
      <c r="E10" s="55">
        <f>F10</f>
        <v>45749</v>
      </c>
      <c r="F10" s="38">
        <f>D10+2</f>
        <v>45749</v>
      </c>
      <c r="I10" s="27"/>
      <c r="J10" s="28"/>
      <c r="K10" s="29"/>
    </row>
    <row r="11" spans="1:11" ht="15" customHeight="1" x14ac:dyDescent="0.25">
      <c r="A11" s="47" t="s">
        <v>20</v>
      </c>
      <c r="B11" s="82">
        <v>684</v>
      </c>
      <c r="C11" s="57">
        <f t="shared" si="0"/>
        <v>45750</v>
      </c>
      <c r="D11" s="48">
        <f>D10+3</f>
        <v>45750</v>
      </c>
      <c r="E11" s="54">
        <f t="shared" ref="E11:E19" si="1">F11</f>
        <v>45752</v>
      </c>
      <c r="F11" s="49">
        <f t="shared" ref="F11:F19" si="2">D11+2</f>
        <v>45752</v>
      </c>
      <c r="I11" s="27"/>
      <c r="J11" s="28"/>
      <c r="K11" s="29"/>
    </row>
    <row r="12" spans="1:11" ht="15" customHeight="1" x14ac:dyDescent="0.25">
      <c r="A12" s="37" t="s">
        <v>42</v>
      </c>
      <c r="B12" s="113">
        <f t="shared" ref="B12:B19" si="3">B10+1</f>
        <v>13</v>
      </c>
      <c r="C12" s="95">
        <f t="shared" si="0"/>
        <v>45754</v>
      </c>
      <c r="D12" s="38">
        <f t="shared" ref="D12:D19" si="4">D10+7</f>
        <v>45754</v>
      </c>
      <c r="E12" s="55">
        <f t="shared" si="1"/>
        <v>45756</v>
      </c>
      <c r="F12" s="38">
        <f t="shared" si="2"/>
        <v>45756</v>
      </c>
      <c r="I12" s="30"/>
      <c r="J12" s="28"/>
      <c r="K12" s="29"/>
    </row>
    <row r="13" spans="1:11" ht="15" customHeight="1" x14ac:dyDescent="0.25">
      <c r="A13" s="47" t="s">
        <v>20</v>
      </c>
      <c r="B13" s="82">
        <f t="shared" si="3"/>
        <v>685</v>
      </c>
      <c r="C13" s="46">
        <f t="shared" si="0"/>
        <v>45757</v>
      </c>
      <c r="D13" s="49">
        <f t="shared" si="4"/>
        <v>45757</v>
      </c>
      <c r="E13" s="52">
        <f t="shared" si="1"/>
        <v>45759</v>
      </c>
      <c r="F13" s="49">
        <f t="shared" si="2"/>
        <v>45759</v>
      </c>
      <c r="I13" s="30"/>
      <c r="J13" s="28"/>
      <c r="K13" s="29"/>
    </row>
    <row r="14" spans="1:11" ht="12.75" customHeight="1" x14ac:dyDescent="0.25">
      <c r="A14" s="37" t="s">
        <v>42</v>
      </c>
      <c r="B14" s="113">
        <f t="shared" si="3"/>
        <v>14</v>
      </c>
      <c r="C14" s="95">
        <f t="shared" si="0"/>
        <v>45761</v>
      </c>
      <c r="D14" s="38">
        <f t="shared" si="4"/>
        <v>45761</v>
      </c>
      <c r="E14" s="55">
        <f t="shared" si="1"/>
        <v>45763</v>
      </c>
      <c r="F14" s="38">
        <f t="shared" si="2"/>
        <v>45763</v>
      </c>
      <c r="I14" s="30"/>
      <c r="J14" s="28"/>
      <c r="K14" s="29"/>
    </row>
    <row r="15" spans="1:11" ht="15" customHeight="1" x14ac:dyDescent="0.25">
      <c r="A15" s="47" t="s">
        <v>20</v>
      </c>
      <c r="B15" s="82">
        <f t="shared" si="3"/>
        <v>686</v>
      </c>
      <c r="C15" s="46">
        <f t="shared" si="0"/>
        <v>45764</v>
      </c>
      <c r="D15" s="49">
        <f t="shared" si="4"/>
        <v>45764</v>
      </c>
      <c r="E15" s="52">
        <f t="shared" si="1"/>
        <v>45766</v>
      </c>
      <c r="F15" s="49">
        <f t="shared" si="2"/>
        <v>45766</v>
      </c>
      <c r="I15" s="30"/>
      <c r="J15" s="28"/>
      <c r="K15" s="29"/>
    </row>
    <row r="16" spans="1:11" ht="15" customHeight="1" x14ac:dyDescent="0.25">
      <c r="A16" s="37" t="s">
        <v>42</v>
      </c>
      <c r="B16" s="113">
        <f t="shared" si="3"/>
        <v>15</v>
      </c>
      <c r="C16" s="45">
        <f t="shared" si="0"/>
        <v>45768</v>
      </c>
      <c r="D16" s="38">
        <f t="shared" si="4"/>
        <v>45768</v>
      </c>
      <c r="E16" s="55">
        <f t="shared" si="1"/>
        <v>45771</v>
      </c>
      <c r="F16" s="38">
        <f>D16+3</f>
        <v>45771</v>
      </c>
      <c r="I16" s="30"/>
      <c r="J16" s="28"/>
      <c r="K16" s="29"/>
    </row>
    <row r="17" spans="1:11" ht="15" customHeight="1" x14ac:dyDescent="0.25">
      <c r="A17" s="47" t="s">
        <v>43</v>
      </c>
      <c r="B17" s="82">
        <v>60</v>
      </c>
      <c r="C17" s="46">
        <f t="shared" si="0"/>
        <v>45771</v>
      </c>
      <c r="D17" s="49">
        <f t="shared" si="4"/>
        <v>45771</v>
      </c>
      <c r="E17" s="54">
        <f t="shared" si="1"/>
        <v>45773</v>
      </c>
      <c r="F17" s="49">
        <f>D17+2</f>
        <v>45773</v>
      </c>
      <c r="I17" s="30"/>
      <c r="J17" s="28"/>
      <c r="K17" s="29"/>
    </row>
    <row r="18" spans="1:11" ht="15" customHeight="1" x14ac:dyDescent="0.25">
      <c r="A18" s="37" t="s">
        <v>42</v>
      </c>
      <c r="B18" s="113">
        <f t="shared" si="3"/>
        <v>16</v>
      </c>
      <c r="C18" s="45">
        <f t="shared" si="0"/>
        <v>45775</v>
      </c>
      <c r="D18" s="38">
        <f t="shared" si="4"/>
        <v>45775</v>
      </c>
      <c r="E18" s="55">
        <f t="shared" si="1"/>
        <v>45778</v>
      </c>
      <c r="F18" s="38">
        <f>D18+3</f>
        <v>45778</v>
      </c>
      <c r="I18" s="30"/>
      <c r="J18" s="28"/>
      <c r="K18" s="29"/>
    </row>
    <row r="19" spans="1:11" ht="15" customHeight="1" x14ac:dyDescent="0.25">
      <c r="A19" s="47" t="s">
        <v>43</v>
      </c>
      <c r="B19" s="82">
        <f t="shared" si="3"/>
        <v>61</v>
      </c>
      <c r="C19" s="46">
        <f t="shared" si="0"/>
        <v>45778</v>
      </c>
      <c r="D19" s="49">
        <f t="shared" si="4"/>
        <v>45778</v>
      </c>
      <c r="E19" s="52">
        <f t="shared" si="1"/>
        <v>45780</v>
      </c>
      <c r="F19" s="49">
        <f t="shared" si="2"/>
        <v>45780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1"/>
      <c r="B26" s="15"/>
      <c r="C26" s="16"/>
      <c r="D26" s="17"/>
      <c r="E26" s="16"/>
      <c r="F26" s="17"/>
    </row>
    <row r="27" spans="1:11" ht="7.5" customHeight="1" x14ac:dyDescent="0.25">
      <c r="A27" s="8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0"/>
    </row>
    <row r="29" spans="1:11" ht="18.75" customHeight="1" x14ac:dyDescent="0.25">
      <c r="A29" s="162" t="s">
        <v>0</v>
      </c>
      <c r="B29" s="163"/>
      <c r="C29" s="179" t="s">
        <v>8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4</v>
      </c>
      <c r="D30" s="184"/>
      <c r="E30" s="185" t="s">
        <v>9</v>
      </c>
      <c r="F30" s="184"/>
    </row>
    <row r="31" spans="1:11" ht="15" customHeight="1" x14ac:dyDescent="0.25">
      <c r="A31" s="182"/>
      <c r="B31" s="182"/>
      <c r="C31" s="74" t="s">
        <v>6</v>
      </c>
      <c r="D31" s="80" t="s">
        <v>7</v>
      </c>
      <c r="E31" s="75" t="s">
        <v>6</v>
      </c>
      <c r="F31" s="75" t="s">
        <v>7</v>
      </c>
    </row>
    <row r="32" spans="1:11" ht="15" customHeight="1" x14ac:dyDescent="0.25">
      <c r="A32" s="87" t="s">
        <v>26</v>
      </c>
      <c r="B32" s="118">
        <v>721</v>
      </c>
      <c r="C32" s="76">
        <f t="shared" ref="C32:C41" si="5">D32</f>
        <v>45748</v>
      </c>
      <c r="D32" s="79">
        <f>D10+1</f>
        <v>45748</v>
      </c>
      <c r="E32" s="56">
        <f t="shared" ref="E32:E41" si="6">F32</f>
        <v>45752</v>
      </c>
      <c r="F32" s="78">
        <f>D32+4</f>
        <v>45752</v>
      </c>
    </row>
    <row r="33" spans="1:6" ht="15" customHeight="1" x14ac:dyDescent="0.25">
      <c r="A33" s="88" t="s">
        <v>22</v>
      </c>
      <c r="B33" s="94">
        <v>303</v>
      </c>
      <c r="C33" s="68">
        <f t="shared" si="5"/>
        <v>45751</v>
      </c>
      <c r="D33" s="69">
        <f>D32+3</f>
        <v>45751</v>
      </c>
      <c r="E33" s="70">
        <f t="shared" si="6"/>
        <v>45754</v>
      </c>
      <c r="F33" s="69">
        <f>D33+3</f>
        <v>45754</v>
      </c>
    </row>
    <row r="34" spans="1:6" ht="15" customHeight="1" x14ac:dyDescent="0.25">
      <c r="A34" s="87" t="s">
        <v>26</v>
      </c>
      <c r="B34" s="90">
        <v>722</v>
      </c>
      <c r="C34" s="76">
        <f t="shared" si="5"/>
        <v>45755</v>
      </c>
      <c r="D34" s="77">
        <f t="shared" ref="D34:D41" si="7">D32+7</f>
        <v>45755</v>
      </c>
      <c r="E34" s="56">
        <f t="shared" si="6"/>
        <v>45759</v>
      </c>
      <c r="F34" s="78">
        <f>D34+4</f>
        <v>45759</v>
      </c>
    </row>
    <row r="35" spans="1:6" ht="15" customHeight="1" x14ac:dyDescent="0.25">
      <c r="A35" s="88" t="s">
        <v>21</v>
      </c>
      <c r="B35" s="94">
        <v>775</v>
      </c>
      <c r="C35" s="68">
        <f t="shared" si="5"/>
        <v>45758</v>
      </c>
      <c r="D35" s="69">
        <f t="shared" si="7"/>
        <v>45758</v>
      </c>
      <c r="E35" s="70">
        <f t="shared" si="6"/>
        <v>45761</v>
      </c>
      <c r="F35" s="69">
        <f>D35+3</f>
        <v>45761</v>
      </c>
    </row>
    <row r="36" spans="1:6" ht="15" customHeight="1" x14ac:dyDescent="0.25">
      <c r="A36" s="87" t="s">
        <v>26</v>
      </c>
      <c r="B36" s="90" t="s">
        <v>23</v>
      </c>
      <c r="C36" s="130">
        <f t="shared" si="5"/>
        <v>45762</v>
      </c>
      <c r="D36" s="152">
        <f t="shared" si="7"/>
        <v>45762</v>
      </c>
      <c r="E36" s="153">
        <f t="shared" si="6"/>
        <v>45766</v>
      </c>
      <c r="F36" s="154">
        <f>D36+4</f>
        <v>45766</v>
      </c>
    </row>
    <row r="37" spans="1:6" ht="15" customHeight="1" x14ac:dyDescent="0.25">
      <c r="A37" s="88" t="s">
        <v>22</v>
      </c>
      <c r="B37" s="94">
        <f>B33+1</f>
        <v>304</v>
      </c>
      <c r="C37" s="68">
        <f t="shared" si="5"/>
        <v>45763</v>
      </c>
      <c r="D37" s="69">
        <f>D35+5</f>
        <v>45763</v>
      </c>
      <c r="E37" s="70">
        <f t="shared" si="6"/>
        <v>45766</v>
      </c>
      <c r="F37" s="69">
        <f>D37+3</f>
        <v>45766</v>
      </c>
    </row>
    <row r="38" spans="1:6" ht="15" customHeight="1" x14ac:dyDescent="0.25">
      <c r="A38" s="87" t="s">
        <v>26</v>
      </c>
      <c r="B38" s="90">
        <v>723</v>
      </c>
      <c r="C38" s="72">
        <f t="shared" si="5"/>
        <v>45769</v>
      </c>
      <c r="D38" s="77">
        <f t="shared" si="7"/>
        <v>45769</v>
      </c>
      <c r="E38" s="56">
        <f t="shared" si="6"/>
        <v>45773</v>
      </c>
      <c r="F38" s="78">
        <f>D38+4</f>
        <v>45773</v>
      </c>
    </row>
    <row r="39" spans="1:6" ht="15" customHeight="1" x14ac:dyDescent="0.25">
      <c r="A39" s="88" t="s">
        <v>21</v>
      </c>
      <c r="B39" s="94">
        <f>B35+1</f>
        <v>776</v>
      </c>
      <c r="C39" s="68">
        <f t="shared" si="5"/>
        <v>45772</v>
      </c>
      <c r="D39" s="69">
        <f>D37+9</f>
        <v>45772</v>
      </c>
      <c r="E39" s="70">
        <f t="shared" si="6"/>
        <v>45775</v>
      </c>
      <c r="F39" s="69">
        <f>D39+3</f>
        <v>45775</v>
      </c>
    </row>
    <row r="40" spans="1:6" ht="15" customHeight="1" x14ac:dyDescent="0.25">
      <c r="A40" s="87" t="s">
        <v>26</v>
      </c>
      <c r="B40" s="90">
        <f>B38+1</f>
        <v>724</v>
      </c>
      <c r="C40" s="72">
        <f t="shared" si="5"/>
        <v>45776</v>
      </c>
      <c r="D40" s="77">
        <f t="shared" si="7"/>
        <v>45776</v>
      </c>
      <c r="E40" s="56">
        <f t="shared" si="6"/>
        <v>45780</v>
      </c>
      <c r="F40" s="78">
        <f>D40+4</f>
        <v>45780</v>
      </c>
    </row>
    <row r="41" spans="1:6" ht="15" customHeight="1" x14ac:dyDescent="0.25">
      <c r="A41" s="88" t="s">
        <v>22</v>
      </c>
      <c r="B41" s="94">
        <f>B37+1</f>
        <v>305</v>
      </c>
      <c r="C41" s="68">
        <f t="shared" si="5"/>
        <v>45779</v>
      </c>
      <c r="D41" s="69">
        <f t="shared" si="7"/>
        <v>45779</v>
      </c>
      <c r="E41" s="70">
        <f t="shared" si="6"/>
        <v>45782</v>
      </c>
      <c r="F41" s="69">
        <f>D41+3</f>
        <v>45782</v>
      </c>
    </row>
    <row r="42" spans="1:6" ht="15" customHeight="1" x14ac:dyDescent="0.25">
      <c r="A42" s="159" t="s">
        <v>15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14</v>
      </c>
      <c r="B43" s="158"/>
      <c r="C43" s="158"/>
      <c r="D43" s="158"/>
      <c r="E43" s="158"/>
      <c r="F43" s="2"/>
    </row>
    <row r="44" spans="1:6" x14ac:dyDescent="0.25">
      <c r="A44" s="41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10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11</v>
      </c>
      <c r="F48" s="178"/>
    </row>
    <row r="49" spans="1:6" ht="15" customHeight="1" thickBot="1" x14ac:dyDescent="0.3">
      <c r="A49" s="173"/>
      <c r="B49" s="19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83" t="str">
        <f>A33</f>
        <v>Vanquish</v>
      </c>
      <c r="B50" s="91">
        <f>B33</f>
        <v>303</v>
      </c>
      <c r="C50" s="50">
        <f t="shared" ref="C50:C55" si="8">D50</f>
        <v>45751</v>
      </c>
      <c r="D50" s="35">
        <f>D33</f>
        <v>45751</v>
      </c>
      <c r="E50" s="53">
        <f t="shared" ref="E50:E55" si="9">F50</f>
        <v>45755</v>
      </c>
      <c r="F50" s="36">
        <f>D50+4</f>
        <v>45755</v>
      </c>
    </row>
    <row r="51" spans="1:6" ht="15" customHeight="1" x14ac:dyDescent="0.25">
      <c r="A51" s="84" t="str">
        <f>A35</f>
        <v>Caribe Navigator</v>
      </c>
      <c r="B51" s="92">
        <f>B35</f>
        <v>775</v>
      </c>
      <c r="C51" s="51">
        <f t="shared" si="8"/>
        <v>45758</v>
      </c>
      <c r="D51" s="42">
        <f>D35</f>
        <v>45758</v>
      </c>
      <c r="E51" s="51">
        <f t="shared" si="9"/>
        <v>45762</v>
      </c>
      <c r="F51" s="42">
        <f>D51+4</f>
        <v>45762</v>
      </c>
    </row>
    <row r="52" spans="1:6" ht="15" customHeight="1" x14ac:dyDescent="0.25">
      <c r="A52" s="85" t="str">
        <f>A37</f>
        <v>Vanquish</v>
      </c>
      <c r="B52" s="151">
        <f>B37</f>
        <v>304</v>
      </c>
      <c r="C52" s="50">
        <f t="shared" si="8"/>
        <v>45763</v>
      </c>
      <c r="D52" s="43">
        <f>D37</f>
        <v>45763</v>
      </c>
      <c r="E52" s="53">
        <f t="shared" si="9"/>
        <v>45769</v>
      </c>
      <c r="F52" s="36">
        <f>D52+6</f>
        <v>45769</v>
      </c>
    </row>
    <row r="53" spans="1:6" ht="15" customHeight="1" x14ac:dyDescent="0.25">
      <c r="A53" s="84" t="str">
        <f>A39</f>
        <v>Caribe Navigator</v>
      </c>
      <c r="B53" s="92">
        <f>B39</f>
        <v>776</v>
      </c>
      <c r="C53" s="51">
        <f t="shared" si="8"/>
        <v>45772</v>
      </c>
      <c r="D53" s="42">
        <f>D39</f>
        <v>45772</v>
      </c>
      <c r="E53" s="51">
        <f t="shared" si="9"/>
        <v>45776</v>
      </c>
      <c r="F53" s="42">
        <f t="shared" ref="F53" si="10">D53+4</f>
        <v>45776</v>
      </c>
    </row>
    <row r="54" spans="1:6" ht="12.75" customHeight="1" x14ac:dyDescent="0.25">
      <c r="A54" s="86" t="str">
        <f>A41</f>
        <v>Vanquish</v>
      </c>
      <c r="B54" s="93">
        <f>B41</f>
        <v>305</v>
      </c>
      <c r="C54" s="50">
        <f t="shared" si="8"/>
        <v>45779</v>
      </c>
      <c r="D54" s="67">
        <f>D41</f>
        <v>45779</v>
      </c>
      <c r="E54" s="53">
        <f t="shared" si="9"/>
        <v>45783</v>
      </c>
      <c r="F54" s="36">
        <f>D54+4</f>
        <v>45783</v>
      </c>
    </row>
    <row r="55" spans="1:6" ht="15" customHeight="1" x14ac:dyDescent="0.25">
      <c r="A55" s="84" t="s">
        <v>21</v>
      </c>
      <c r="B55" s="92">
        <f>B53+1</f>
        <v>777</v>
      </c>
      <c r="C55" s="51">
        <f t="shared" si="8"/>
        <v>45786</v>
      </c>
      <c r="D55" s="42">
        <f>D54+7</f>
        <v>45786</v>
      </c>
      <c r="E55" s="51">
        <f t="shared" si="9"/>
        <v>45790</v>
      </c>
      <c r="F55" s="42">
        <f>D55+4</f>
        <v>45790</v>
      </c>
    </row>
    <row r="56" spans="1:6" ht="12.75" customHeight="1" x14ac:dyDescent="0.25">
      <c r="A56" s="159" t="s">
        <v>16</v>
      </c>
      <c r="B56" s="159"/>
      <c r="C56" s="159"/>
      <c r="D56" s="159"/>
      <c r="E56" s="159"/>
      <c r="F56" s="2"/>
    </row>
    <row r="57" spans="1:6" ht="12.75" customHeight="1" x14ac:dyDescent="0.25">
      <c r="A57" s="158" t="s">
        <v>14</v>
      </c>
      <c r="B57" s="158"/>
      <c r="C57" s="158"/>
      <c r="D57" s="158"/>
      <c r="E57" s="158"/>
      <c r="F57" s="2"/>
    </row>
    <row r="58" spans="1:6" ht="17.25" customHeight="1" x14ac:dyDescent="0.25">
      <c r="A58" s="117" t="s">
        <v>32</v>
      </c>
      <c r="B58" s="81"/>
      <c r="C58" s="81"/>
      <c r="D58" s="81"/>
      <c r="E58" s="81"/>
      <c r="F58" s="2"/>
    </row>
    <row r="59" spans="1:6" ht="26.25" customHeight="1" x14ac:dyDescent="0.25">
      <c r="A59" s="7"/>
      <c r="B59" s="8"/>
      <c r="C59" s="9"/>
      <c r="D59" s="10"/>
      <c r="E59" s="9"/>
      <c r="F59" s="160"/>
    </row>
    <row r="60" spans="1:6" ht="18.75" customHeight="1" x14ac:dyDescent="0.25">
      <c r="A60" s="162" t="s">
        <v>0</v>
      </c>
      <c r="B60" s="163"/>
      <c r="C60" s="164" t="s">
        <v>12</v>
      </c>
      <c r="D60" s="165"/>
      <c r="E60" s="11"/>
      <c r="F60" s="161"/>
    </row>
    <row r="61" spans="1:6" ht="15" customHeight="1" x14ac:dyDescent="0.25">
      <c r="A61" s="166" t="s">
        <v>2</v>
      </c>
      <c r="B61" s="166" t="s">
        <v>3</v>
      </c>
      <c r="C61" s="168" t="s">
        <v>4</v>
      </c>
      <c r="D61" s="169"/>
      <c r="E61" s="170" t="s">
        <v>13</v>
      </c>
      <c r="F61" s="171"/>
    </row>
    <row r="62" spans="1:6" ht="15" customHeight="1" x14ac:dyDescent="0.25">
      <c r="A62" s="167"/>
      <c r="B62" s="167"/>
      <c r="C62" s="58" t="s">
        <v>6</v>
      </c>
      <c r="D62" s="58" t="s">
        <v>7</v>
      </c>
      <c r="E62" s="58" t="s">
        <v>6</v>
      </c>
      <c r="F62" s="58" t="s">
        <v>7</v>
      </c>
    </row>
    <row r="63" spans="1:6" ht="15" customHeight="1" x14ac:dyDescent="0.25">
      <c r="A63" s="97" t="str">
        <f>A32</f>
        <v>Caribe Mariner</v>
      </c>
      <c r="B63" s="107">
        <f>B32</f>
        <v>721</v>
      </c>
      <c r="C63" s="99">
        <f>D63</f>
        <v>45748</v>
      </c>
      <c r="D63" s="100">
        <f>D32</f>
        <v>45748</v>
      </c>
      <c r="E63" s="99">
        <f>F63</f>
        <v>45751</v>
      </c>
      <c r="F63" s="100">
        <f>D63+3</f>
        <v>45751</v>
      </c>
    </row>
    <row r="64" spans="1:6" ht="15" customHeight="1" x14ac:dyDescent="0.25">
      <c r="A64" s="59" t="str">
        <f>A34</f>
        <v>Caribe Mariner</v>
      </c>
      <c r="B64" s="60">
        <f>B34</f>
        <v>722</v>
      </c>
      <c r="C64" s="61">
        <f t="shared" ref="C64:C68" si="11">D64</f>
        <v>45755</v>
      </c>
      <c r="D64" s="62">
        <f>D34</f>
        <v>45755</v>
      </c>
      <c r="E64" s="145">
        <f t="shared" ref="E64:E68" si="12">F64</f>
        <v>45758</v>
      </c>
      <c r="F64" s="63">
        <f>D64+3</f>
        <v>45758</v>
      </c>
    </row>
    <row r="65" spans="1:7" ht="15" customHeight="1" x14ac:dyDescent="0.25">
      <c r="A65" s="101" t="str">
        <f>A36</f>
        <v>Caribe Mariner</v>
      </c>
      <c r="B65" s="147" t="str">
        <f>B36</f>
        <v>CXL</v>
      </c>
      <c r="C65" s="102">
        <f t="shared" si="11"/>
        <v>45762</v>
      </c>
      <c r="D65" s="103">
        <f>D36</f>
        <v>45762</v>
      </c>
      <c r="E65" s="102">
        <f t="shared" si="12"/>
        <v>45765</v>
      </c>
      <c r="F65" s="104">
        <f t="shared" ref="F65:F68" si="13">D65+3</f>
        <v>45765</v>
      </c>
    </row>
    <row r="66" spans="1:7" ht="15" customHeight="1" x14ac:dyDescent="0.25">
      <c r="A66" s="59" t="str">
        <f>A38</f>
        <v>Caribe Mariner</v>
      </c>
      <c r="B66" s="106">
        <f>B38</f>
        <v>723</v>
      </c>
      <c r="C66" s="61">
        <f t="shared" si="11"/>
        <v>45769</v>
      </c>
      <c r="D66" s="62">
        <f>D38</f>
        <v>45769</v>
      </c>
      <c r="E66" s="61">
        <f t="shared" si="12"/>
        <v>45772</v>
      </c>
      <c r="F66" s="63">
        <f t="shared" si="13"/>
        <v>45772</v>
      </c>
    </row>
    <row r="67" spans="1:7" ht="15" customHeight="1" x14ac:dyDescent="0.25">
      <c r="A67" s="108" t="str">
        <f>A40</f>
        <v>Caribe Mariner</v>
      </c>
      <c r="B67" s="98">
        <f>B40</f>
        <v>724</v>
      </c>
      <c r="C67" s="65">
        <f t="shared" si="11"/>
        <v>45776</v>
      </c>
      <c r="D67" s="71">
        <f>D40</f>
        <v>45776</v>
      </c>
      <c r="E67" s="65">
        <f t="shared" si="12"/>
        <v>45779</v>
      </c>
      <c r="F67" s="66">
        <f t="shared" si="13"/>
        <v>45779</v>
      </c>
    </row>
    <row r="68" spans="1:7" ht="15" customHeight="1" x14ac:dyDescent="0.25">
      <c r="A68" s="59" t="s">
        <v>21</v>
      </c>
      <c r="B68" s="106">
        <v>777</v>
      </c>
      <c r="C68" s="61">
        <f t="shared" si="11"/>
        <v>45783</v>
      </c>
      <c r="D68" s="62">
        <f>D67+7</f>
        <v>45783</v>
      </c>
      <c r="E68" s="61">
        <f t="shared" si="12"/>
        <v>45786</v>
      </c>
      <c r="F68" s="63">
        <f t="shared" si="13"/>
        <v>45786</v>
      </c>
    </row>
    <row r="69" spans="1:7" ht="15" customHeight="1" x14ac:dyDescent="0.25">
      <c r="A69" s="24" t="s">
        <v>17</v>
      </c>
      <c r="B69" s="24"/>
      <c r="C69" s="24"/>
      <c r="D69" s="23"/>
      <c r="E69" s="23"/>
      <c r="F69" s="23"/>
      <c r="G69" s="25"/>
    </row>
    <row r="70" spans="1:7" x14ac:dyDescent="0.25">
      <c r="A70" s="158" t="s">
        <v>14</v>
      </c>
      <c r="B70" s="158"/>
      <c r="C70" s="158"/>
      <c r="D70" s="158"/>
      <c r="E70" s="158"/>
      <c r="F70" s="26"/>
    </row>
    <row r="71" spans="1:7" ht="12.75" customHeight="1" x14ac:dyDescent="0.25">
      <c r="A71" s="12"/>
      <c r="B71" s="20"/>
      <c r="C71" s="13"/>
      <c r="D71" s="21"/>
      <c r="E71" s="13"/>
      <c r="F71" s="14"/>
    </row>
  </sheetData>
  <mergeCells count="35">
    <mergeCell ref="A70:E70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E76BE-7FE5-4624-9C56-3EB80C70AF44}">
  <sheetPr>
    <tabColor rgb="FFFFFF00"/>
  </sheetPr>
  <dimension ref="A1:K71"/>
  <sheetViews>
    <sheetView zoomScale="120" zoomScaleNormal="120" workbookViewId="0">
      <selection sqref="A1:F1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86">
        <v>45717</v>
      </c>
      <c r="B1" s="186"/>
      <c r="C1" s="186"/>
      <c r="D1" s="186"/>
      <c r="E1" s="186"/>
      <c r="F1" s="186"/>
    </row>
    <row r="2" spans="1:11" ht="15" customHeight="1" x14ac:dyDescent="0.25">
      <c r="C2" s="33" t="s">
        <v>19</v>
      </c>
      <c r="D2" s="34">
        <f ca="1">NOW()</f>
        <v>45846.490394097222</v>
      </c>
      <c r="E2" s="22"/>
      <c r="F2" s="22"/>
    </row>
    <row r="3" spans="1:11" ht="90" customHeight="1" x14ac:dyDescent="0.25">
      <c r="A3" s="32"/>
      <c r="B3" s="32"/>
      <c r="C3" s="32"/>
      <c r="D3" s="16" t="s">
        <v>24</v>
      </c>
      <c r="F3" s="16" t="s">
        <v>25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7" t="s">
        <v>42</v>
      </c>
      <c r="B10" s="114">
        <v>7</v>
      </c>
      <c r="C10" s="45">
        <f t="shared" ref="C10:C19" si="0">D10</f>
        <v>45712</v>
      </c>
      <c r="D10" s="39">
        <v>45712</v>
      </c>
      <c r="E10" s="55">
        <f>F10</f>
        <v>45714</v>
      </c>
      <c r="F10" s="38">
        <f>D10+2</f>
        <v>45714</v>
      </c>
      <c r="I10" s="27"/>
      <c r="J10" s="28"/>
      <c r="K10" s="29"/>
    </row>
    <row r="11" spans="1:11" ht="15" customHeight="1" x14ac:dyDescent="0.25">
      <c r="A11" s="47" t="s">
        <v>20</v>
      </c>
      <c r="B11" s="82">
        <v>679</v>
      </c>
      <c r="C11" s="57">
        <f t="shared" si="0"/>
        <v>45715</v>
      </c>
      <c r="D11" s="48">
        <f>D10+3</f>
        <v>45715</v>
      </c>
      <c r="E11" s="54">
        <f t="shared" ref="E11:E19" si="1">F11</f>
        <v>45717</v>
      </c>
      <c r="F11" s="49">
        <f t="shared" ref="F11:F19" si="2">D11+2</f>
        <v>45717</v>
      </c>
      <c r="I11" s="27"/>
      <c r="J11" s="28"/>
      <c r="K11" s="29"/>
    </row>
    <row r="12" spans="1:11" ht="15" customHeight="1" x14ac:dyDescent="0.25">
      <c r="A12" s="37" t="s">
        <v>42</v>
      </c>
      <c r="B12" s="113">
        <f t="shared" ref="B12:B19" si="3">B10+1</f>
        <v>8</v>
      </c>
      <c r="C12" s="95">
        <f t="shared" si="0"/>
        <v>45719</v>
      </c>
      <c r="D12" s="38">
        <f t="shared" ref="D12:D19" si="4">D10+7</f>
        <v>45719</v>
      </c>
      <c r="E12" s="55">
        <f t="shared" si="1"/>
        <v>45721</v>
      </c>
      <c r="F12" s="38">
        <f t="shared" si="2"/>
        <v>45721</v>
      </c>
      <c r="I12" s="30"/>
      <c r="J12" s="28"/>
      <c r="K12" s="29"/>
    </row>
    <row r="13" spans="1:11" ht="15" customHeight="1" x14ac:dyDescent="0.25">
      <c r="A13" s="47" t="s">
        <v>20</v>
      </c>
      <c r="B13" s="82">
        <f t="shared" si="3"/>
        <v>680</v>
      </c>
      <c r="C13" s="46">
        <f t="shared" si="0"/>
        <v>45722</v>
      </c>
      <c r="D13" s="49">
        <f t="shared" si="4"/>
        <v>45722</v>
      </c>
      <c r="E13" s="52">
        <f t="shared" si="1"/>
        <v>45724</v>
      </c>
      <c r="F13" s="49">
        <f t="shared" si="2"/>
        <v>45724</v>
      </c>
      <c r="I13" s="30"/>
      <c r="J13" s="28"/>
      <c r="K13" s="29"/>
    </row>
    <row r="14" spans="1:11" ht="12.75" customHeight="1" x14ac:dyDescent="0.25">
      <c r="A14" s="37" t="s">
        <v>42</v>
      </c>
      <c r="B14" s="113">
        <f t="shared" si="3"/>
        <v>9</v>
      </c>
      <c r="C14" s="95">
        <f t="shared" si="0"/>
        <v>45726</v>
      </c>
      <c r="D14" s="38">
        <f t="shared" si="4"/>
        <v>45726</v>
      </c>
      <c r="E14" s="55">
        <f t="shared" si="1"/>
        <v>45728</v>
      </c>
      <c r="F14" s="38">
        <f t="shared" si="2"/>
        <v>45728</v>
      </c>
      <c r="I14" s="30"/>
      <c r="J14" s="28"/>
      <c r="K14" s="29"/>
    </row>
    <row r="15" spans="1:11" ht="15" customHeight="1" x14ac:dyDescent="0.25">
      <c r="A15" s="47" t="s">
        <v>20</v>
      </c>
      <c r="B15" s="82">
        <f t="shared" si="3"/>
        <v>681</v>
      </c>
      <c r="C15" s="46">
        <f t="shared" si="0"/>
        <v>45729</v>
      </c>
      <c r="D15" s="49">
        <f t="shared" si="4"/>
        <v>45729</v>
      </c>
      <c r="E15" s="52">
        <f t="shared" si="1"/>
        <v>45731</v>
      </c>
      <c r="F15" s="49">
        <f t="shared" si="2"/>
        <v>45731</v>
      </c>
      <c r="I15" s="30"/>
      <c r="J15" s="28"/>
      <c r="K15" s="29"/>
    </row>
    <row r="16" spans="1:11" ht="15" customHeight="1" x14ac:dyDescent="0.25">
      <c r="A16" s="37" t="s">
        <v>42</v>
      </c>
      <c r="B16" s="113">
        <f t="shared" si="3"/>
        <v>10</v>
      </c>
      <c r="C16" s="45">
        <f t="shared" si="0"/>
        <v>45733</v>
      </c>
      <c r="D16" s="38">
        <f t="shared" si="4"/>
        <v>45733</v>
      </c>
      <c r="E16" s="55">
        <f t="shared" si="1"/>
        <v>45736</v>
      </c>
      <c r="F16" s="38">
        <f>D16+3</f>
        <v>45736</v>
      </c>
      <c r="I16" s="30"/>
      <c r="J16" s="28"/>
      <c r="K16" s="29"/>
    </row>
    <row r="17" spans="1:11" ht="15" customHeight="1" x14ac:dyDescent="0.25">
      <c r="A17" s="47" t="s">
        <v>20</v>
      </c>
      <c r="B17" s="82">
        <f t="shared" si="3"/>
        <v>682</v>
      </c>
      <c r="C17" s="46">
        <f t="shared" si="0"/>
        <v>45736</v>
      </c>
      <c r="D17" s="49">
        <f t="shared" si="4"/>
        <v>45736</v>
      </c>
      <c r="E17" s="54">
        <f t="shared" si="1"/>
        <v>45738</v>
      </c>
      <c r="F17" s="49">
        <f>D17+2</f>
        <v>45738</v>
      </c>
      <c r="I17" s="30"/>
      <c r="J17" s="28"/>
      <c r="K17" s="29"/>
    </row>
    <row r="18" spans="1:11" ht="15" customHeight="1" x14ac:dyDescent="0.25">
      <c r="A18" s="37" t="s">
        <v>42</v>
      </c>
      <c r="B18" s="113">
        <f t="shared" si="3"/>
        <v>11</v>
      </c>
      <c r="C18" s="45">
        <f t="shared" si="0"/>
        <v>45740</v>
      </c>
      <c r="D18" s="38">
        <f t="shared" si="4"/>
        <v>45740</v>
      </c>
      <c r="E18" s="55">
        <f t="shared" si="1"/>
        <v>45743</v>
      </c>
      <c r="F18" s="38">
        <f>D18+3</f>
        <v>45743</v>
      </c>
      <c r="I18" s="30"/>
      <c r="J18" s="28"/>
      <c r="K18" s="29"/>
    </row>
    <row r="19" spans="1:11" ht="15" customHeight="1" x14ac:dyDescent="0.25">
      <c r="A19" s="47" t="s">
        <v>20</v>
      </c>
      <c r="B19" s="82">
        <f t="shared" si="3"/>
        <v>683</v>
      </c>
      <c r="C19" s="46">
        <f t="shared" si="0"/>
        <v>45743</v>
      </c>
      <c r="D19" s="49">
        <f t="shared" si="4"/>
        <v>45743</v>
      </c>
      <c r="E19" s="52">
        <f t="shared" si="1"/>
        <v>45745</v>
      </c>
      <c r="F19" s="49">
        <f t="shared" si="2"/>
        <v>45745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1"/>
      <c r="B26" s="15"/>
      <c r="C26" s="16"/>
      <c r="D26" s="17"/>
      <c r="E26" s="16"/>
      <c r="F26" s="17"/>
    </row>
    <row r="27" spans="1:11" ht="7.5" customHeight="1" x14ac:dyDescent="0.25">
      <c r="A27" s="8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0"/>
    </row>
    <row r="29" spans="1:11" ht="18.75" customHeight="1" x14ac:dyDescent="0.25">
      <c r="A29" s="162" t="s">
        <v>0</v>
      </c>
      <c r="B29" s="163"/>
      <c r="C29" s="179" t="s">
        <v>8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4</v>
      </c>
      <c r="D30" s="184"/>
      <c r="E30" s="185" t="s">
        <v>9</v>
      </c>
      <c r="F30" s="184"/>
    </row>
    <row r="31" spans="1:11" ht="15" customHeight="1" x14ac:dyDescent="0.25">
      <c r="A31" s="182"/>
      <c r="B31" s="182"/>
      <c r="C31" s="74" t="s">
        <v>6</v>
      </c>
      <c r="D31" s="80" t="s">
        <v>7</v>
      </c>
      <c r="E31" s="75" t="s">
        <v>6</v>
      </c>
      <c r="F31" s="75" t="s">
        <v>7</v>
      </c>
    </row>
    <row r="32" spans="1:11" ht="15" customHeight="1" x14ac:dyDescent="0.25">
      <c r="A32" s="87" t="s">
        <v>22</v>
      </c>
      <c r="B32" s="118">
        <v>300</v>
      </c>
      <c r="C32" s="76">
        <f t="shared" ref="C32:C41" si="5">D32</f>
        <v>45713</v>
      </c>
      <c r="D32" s="79">
        <f>D10+1</f>
        <v>45713</v>
      </c>
      <c r="E32" s="56">
        <f t="shared" ref="E32:E41" si="6">F32</f>
        <v>45717</v>
      </c>
      <c r="F32" s="78">
        <f>D32+4</f>
        <v>45717</v>
      </c>
    </row>
    <row r="33" spans="1:6" ht="15" customHeight="1" x14ac:dyDescent="0.25">
      <c r="A33" s="88" t="s">
        <v>21</v>
      </c>
      <c r="B33" s="94">
        <v>772</v>
      </c>
      <c r="C33" s="68">
        <f t="shared" si="5"/>
        <v>45716</v>
      </c>
      <c r="D33" s="69">
        <f>D32+3</f>
        <v>45716</v>
      </c>
      <c r="E33" s="70">
        <f t="shared" si="6"/>
        <v>45719</v>
      </c>
      <c r="F33" s="69">
        <f>D33+3</f>
        <v>45719</v>
      </c>
    </row>
    <row r="34" spans="1:6" ht="15" customHeight="1" x14ac:dyDescent="0.25">
      <c r="A34" s="87" t="s">
        <v>26</v>
      </c>
      <c r="B34" s="90">
        <v>717</v>
      </c>
      <c r="C34" s="76">
        <f t="shared" si="5"/>
        <v>45720</v>
      </c>
      <c r="D34" s="77">
        <f t="shared" ref="D34:D41" si="7">D32+7</f>
        <v>45720</v>
      </c>
      <c r="E34" s="56">
        <f t="shared" si="6"/>
        <v>45724</v>
      </c>
      <c r="F34" s="78">
        <f>D34+4</f>
        <v>45724</v>
      </c>
    </row>
    <row r="35" spans="1:6" ht="15" customHeight="1" x14ac:dyDescent="0.25">
      <c r="A35" s="88" t="s">
        <v>22</v>
      </c>
      <c r="B35" s="94">
        <v>301</v>
      </c>
      <c r="C35" s="68">
        <f t="shared" si="5"/>
        <v>45723</v>
      </c>
      <c r="D35" s="69">
        <f t="shared" si="7"/>
        <v>45723</v>
      </c>
      <c r="E35" s="70">
        <f t="shared" si="6"/>
        <v>45726</v>
      </c>
      <c r="F35" s="69">
        <f>D35+3</f>
        <v>45726</v>
      </c>
    </row>
    <row r="36" spans="1:6" ht="15" customHeight="1" x14ac:dyDescent="0.25">
      <c r="A36" s="87" t="s">
        <v>26</v>
      </c>
      <c r="B36" s="90">
        <f>B34+1</f>
        <v>718</v>
      </c>
      <c r="C36" s="76">
        <f t="shared" si="5"/>
        <v>45727</v>
      </c>
      <c r="D36" s="77">
        <f t="shared" si="7"/>
        <v>45727</v>
      </c>
      <c r="E36" s="56">
        <f t="shared" si="6"/>
        <v>45731</v>
      </c>
      <c r="F36" s="78">
        <f>D36+4</f>
        <v>45731</v>
      </c>
    </row>
    <row r="37" spans="1:6" ht="15" customHeight="1" x14ac:dyDescent="0.25">
      <c r="A37" s="88" t="s">
        <v>21</v>
      </c>
      <c r="B37" s="94">
        <f>B33+1</f>
        <v>773</v>
      </c>
      <c r="C37" s="68">
        <f t="shared" si="5"/>
        <v>45730</v>
      </c>
      <c r="D37" s="69">
        <f t="shared" si="7"/>
        <v>45730</v>
      </c>
      <c r="E37" s="70">
        <f t="shared" si="6"/>
        <v>45733</v>
      </c>
      <c r="F37" s="69">
        <f>D37+3</f>
        <v>45733</v>
      </c>
    </row>
    <row r="38" spans="1:6" ht="15" customHeight="1" x14ac:dyDescent="0.25">
      <c r="A38" s="87" t="s">
        <v>26</v>
      </c>
      <c r="B38" s="90">
        <f>B36+1</f>
        <v>719</v>
      </c>
      <c r="C38" s="72">
        <f t="shared" si="5"/>
        <v>45734</v>
      </c>
      <c r="D38" s="77">
        <f t="shared" si="7"/>
        <v>45734</v>
      </c>
      <c r="E38" s="56">
        <f t="shared" si="6"/>
        <v>45738</v>
      </c>
      <c r="F38" s="78">
        <f>D38+4</f>
        <v>45738</v>
      </c>
    </row>
    <row r="39" spans="1:6" ht="15" customHeight="1" x14ac:dyDescent="0.25">
      <c r="A39" s="88" t="s">
        <v>22</v>
      </c>
      <c r="B39" s="94">
        <f>B35+1</f>
        <v>302</v>
      </c>
      <c r="C39" s="68">
        <f t="shared" si="5"/>
        <v>45737</v>
      </c>
      <c r="D39" s="69">
        <f t="shared" si="7"/>
        <v>45737</v>
      </c>
      <c r="E39" s="70">
        <f t="shared" si="6"/>
        <v>45740</v>
      </c>
      <c r="F39" s="69">
        <f>D39+3</f>
        <v>45740</v>
      </c>
    </row>
    <row r="40" spans="1:6" ht="15" customHeight="1" x14ac:dyDescent="0.25">
      <c r="A40" s="87" t="s">
        <v>26</v>
      </c>
      <c r="B40" s="90">
        <f>B38+1</f>
        <v>720</v>
      </c>
      <c r="C40" s="72">
        <f t="shared" si="5"/>
        <v>45741</v>
      </c>
      <c r="D40" s="77">
        <f t="shared" si="7"/>
        <v>45741</v>
      </c>
      <c r="E40" s="56">
        <f t="shared" si="6"/>
        <v>45745</v>
      </c>
      <c r="F40" s="78">
        <f>D40+4</f>
        <v>45745</v>
      </c>
    </row>
    <row r="41" spans="1:6" ht="15" customHeight="1" x14ac:dyDescent="0.25">
      <c r="A41" s="88" t="s">
        <v>21</v>
      </c>
      <c r="B41" s="94">
        <f>B37+1</f>
        <v>774</v>
      </c>
      <c r="C41" s="68">
        <f t="shared" si="5"/>
        <v>45744</v>
      </c>
      <c r="D41" s="69">
        <f t="shared" si="7"/>
        <v>45744</v>
      </c>
      <c r="E41" s="70">
        <f t="shared" si="6"/>
        <v>45747</v>
      </c>
      <c r="F41" s="69">
        <f>D41+3</f>
        <v>45747</v>
      </c>
    </row>
    <row r="42" spans="1:6" ht="15" customHeight="1" x14ac:dyDescent="0.25">
      <c r="A42" s="159" t="s">
        <v>15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14</v>
      </c>
      <c r="B43" s="158"/>
      <c r="C43" s="158"/>
      <c r="D43" s="158"/>
      <c r="E43" s="158"/>
      <c r="F43" s="2"/>
    </row>
    <row r="44" spans="1:6" x14ac:dyDescent="0.25">
      <c r="A44" s="41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10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11</v>
      </c>
      <c r="F48" s="178"/>
    </row>
    <row r="49" spans="1:6" ht="15" customHeight="1" thickBot="1" x14ac:dyDescent="0.3">
      <c r="A49" s="173"/>
      <c r="B49" s="19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83" t="str">
        <f>A33</f>
        <v>Caribe Navigator</v>
      </c>
      <c r="B50" s="91">
        <f>B33</f>
        <v>772</v>
      </c>
      <c r="C50" s="50">
        <f t="shared" ref="C50:C55" si="8">D50</f>
        <v>45716</v>
      </c>
      <c r="D50" s="35">
        <f>D33</f>
        <v>45716</v>
      </c>
      <c r="E50" s="53">
        <f t="shared" ref="E50:E55" si="9">F50</f>
        <v>45720</v>
      </c>
      <c r="F50" s="36">
        <f>D50+4</f>
        <v>45720</v>
      </c>
    </row>
    <row r="51" spans="1:6" ht="15" customHeight="1" x14ac:dyDescent="0.25">
      <c r="A51" s="84" t="str">
        <f>A35</f>
        <v>Vanquish</v>
      </c>
      <c r="B51" s="92">
        <f>B35</f>
        <v>301</v>
      </c>
      <c r="C51" s="51">
        <f t="shared" si="8"/>
        <v>45723</v>
      </c>
      <c r="D51" s="42">
        <f>D35</f>
        <v>45723</v>
      </c>
      <c r="E51" s="51">
        <f t="shared" si="9"/>
        <v>45727</v>
      </c>
      <c r="F51" s="42">
        <f>D51+4</f>
        <v>45727</v>
      </c>
    </row>
    <row r="52" spans="1:6" ht="15" customHeight="1" x14ac:dyDescent="0.25">
      <c r="A52" s="85" t="str">
        <f>A37</f>
        <v>Caribe Navigator</v>
      </c>
      <c r="B52" s="151">
        <f>B37</f>
        <v>773</v>
      </c>
      <c r="C52" s="50">
        <f t="shared" si="8"/>
        <v>45730</v>
      </c>
      <c r="D52" s="43">
        <f>D37</f>
        <v>45730</v>
      </c>
      <c r="E52" s="53">
        <f t="shared" si="9"/>
        <v>45734</v>
      </c>
      <c r="F52" s="36">
        <f t="shared" ref="F52:F53" si="10">D52+4</f>
        <v>45734</v>
      </c>
    </row>
    <row r="53" spans="1:6" ht="15" customHeight="1" x14ac:dyDescent="0.25">
      <c r="A53" s="84" t="str">
        <f>A39</f>
        <v>Vanquish</v>
      </c>
      <c r="B53" s="92">
        <f>B39</f>
        <v>302</v>
      </c>
      <c r="C53" s="51">
        <f t="shared" si="8"/>
        <v>45737</v>
      </c>
      <c r="D53" s="42">
        <f>D39</f>
        <v>45737</v>
      </c>
      <c r="E53" s="51">
        <f t="shared" si="9"/>
        <v>45741</v>
      </c>
      <c r="F53" s="42">
        <f t="shared" si="10"/>
        <v>45741</v>
      </c>
    </row>
    <row r="54" spans="1:6" ht="12.75" customHeight="1" x14ac:dyDescent="0.25">
      <c r="A54" s="86" t="str">
        <f>A41</f>
        <v>Caribe Navigator</v>
      </c>
      <c r="B54" s="93">
        <f>B41</f>
        <v>774</v>
      </c>
      <c r="C54" s="50">
        <f t="shared" si="8"/>
        <v>45744</v>
      </c>
      <c r="D54" s="67">
        <f>D41</f>
        <v>45744</v>
      </c>
      <c r="E54" s="53">
        <f t="shared" si="9"/>
        <v>45748</v>
      </c>
      <c r="F54" s="36">
        <f>D54+4</f>
        <v>45748</v>
      </c>
    </row>
    <row r="55" spans="1:6" ht="15" customHeight="1" x14ac:dyDescent="0.25">
      <c r="A55" s="84" t="s">
        <v>22</v>
      </c>
      <c r="B55" s="92">
        <f>B53+1</f>
        <v>303</v>
      </c>
      <c r="C55" s="51">
        <f t="shared" si="8"/>
        <v>45751</v>
      </c>
      <c r="D55" s="42">
        <f>D54+7</f>
        <v>45751</v>
      </c>
      <c r="E55" s="51">
        <f t="shared" si="9"/>
        <v>45755</v>
      </c>
      <c r="F55" s="42">
        <f>D55+4</f>
        <v>45755</v>
      </c>
    </row>
    <row r="56" spans="1:6" ht="12.75" customHeight="1" x14ac:dyDescent="0.25">
      <c r="A56" s="159" t="s">
        <v>16</v>
      </c>
      <c r="B56" s="159"/>
      <c r="C56" s="159"/>
      <c r="D56" s="159"/>
      <c r="E56" s="159"/>
      <c r="F56" s="2"/>
    </row>
    <row r="57" spans="1:6" ht="12.75" customHeight="1" x14ac:dyDescent="0.25">
      <c r="A57" s="158" t="s">
        <v>14</v>
      </c>
      <c r="B57" s="158"/>
      <c r="C57" s="158"/>
      <c r="D57" s="158"/>
      <c r="E57" s="158"/>
      <c r="F57" s="2"/>
    </row>
    <row r="58" spans="1:6" ht="17.25" customHeight="1" x14ac:dyDescent="0.25">
      <c r="A58" s="117" t="s">
        <v>32</v>
      </c>
      <c r="B58" s="81"/>
      <c r="C58" s="81"/>
      <c r="D58" s="81"/>
      <c r="E58" s="81"/>
      <c r="F58" s="2"/>
    </row>
    <row r="59" spans="1:6" ht="26.25" customHeight="1" x14ac:dyDescent="0.25">
      <c r="A59" s="7"/>
      <c r="B59" s="8"/>
      <c r="C59" s="9"/>
      <c r="D59" s="10"/>
      <c r="E59" s="9"/>
      <c r="F59" s="160"/>
    </row>
    <row r="60" spans="1:6" ht="18.75" customHeight="1" x14ac:dyDescent="0.25">
      <c r="A60" s="162" t="s">
        <v>0</v>
      </c>
      <c r="B60" s="163"/>
      <c r="C60" s="164" t="s">
        <v>12</v>
      </c>
      <c r="D60" s="165"/>
      <c r="E60" s="11"/>
      <c r="F60" s="161"/>
    </row>
    <row r="61" spans="1:6" ht="15" customHeight="1" x14ac:dyDescent="0.25">
      <c r="A61" s="166" t="s">
        <v>2</v>
      </c>
      <c r="B61" s="166" t="s">
        <v>3</v>
      </c>
      <c r="C61" s="168" t="s">
        <v>4</v>
      </c>
      <c r="D61" s="169"/>
      <c r="E61" s="170" t="s">
        <v>13</v>
      </c>
      <c r="F61" s="171"/>
    </row>
    <row r="62" spans="1:6" ht="15" customHeight="1" x14ac:dyDescent="0.25">
      <c r="A62" s="167"/>
      <c r="B62" s="167"/>
      <c r="C62" s="58" t="s">
        <v>6</v>
      </c>
      <c r="D62" s="58" t="s">
        <v>7</v>
      </c>
      <c r="E62" s="58" t="s">
        <v>6</v>
      </c>
      <c r="F62" s="58" t="s">
        <v>7</v>
      </c>
    </row>
    <row r="63" spans="1:6" ht="15" customHeight="1" x14ac:dyDescent="0.25">
      <c r="A63" s="97" t="str">
        <f>A32</f>
        <v>Vanquish</v>
      </c>
      <c r="B63" s="107">
        <f>B32</f>
        <v>300</v>
      </c>
      <c r="C63" s="99">
        <f>D63</f>
        <v>45713</v>
      </c>
      <c r="D63" s="100">
        <f>D32</f>
        <v>45713</v>
      </c>
      <c r="E63" s="99">
        <f>F63</f>
        <v>45716</v>
      </c>
      <c r="F63" s="100">
        <f>D63+3</f>
        <v>45716</v>
      </c>
    </row>
    <row r="64" spans="1:6" ht="15" customHeight="1" x14ac:dyDescent="0.25">
      <c r="A64" s="59" t="str">
        <f>A34</f>
        <v>Caribe Mariner</v>
      </c>
      <c r="B64" s="60">
        <f>B34</f>
        <v>717</v>
      </c>
      <c r="C64" s="61">
        <f t="shared" ref="C64:C68" si="11">D64</f>
        <v>45720</v>
      </c>
      <c r="D64" s="62">
        <f>D34</f>
        <v>45720</v>
      </c>
      <c r="E64" s="145">
        <f t="shared" ref="E64:E68" si="12">F64</f>
        <v>45723</v>
      </c>
      <c r="F64" s="63">
        <f>D64+3</f>
        <v>45723</v>
      </c>
    </row>
    <row r="65" spans="1:7" ht="15" customHeight="1" x14ac:dyDescent="0.25">
      <c r="A65" s="101" t="str">
        <f>A36</f>
        <v>Caribe Mariner</v>
      </c>
      <c r="B65" s="147">
        <f>B36</f>
        <v>718</v>
      </c>
      <c r="C65" s="102">
        <f t="shared" si="11"/>
        <v>45727</v>
      </c>
      <c r="D65" s="103">
        <f>D36</f>
        <v>45727</v>
      </c>
      <c r="E65" s="102">
        <f t="shared" si="12"/>
        <v>45730</v>
      </c>
      <c r="F65" s="104">
        <f t="shared" ref="F65:F68" si="13">D65+3</f>
        <v>45730</v>
      </c>
    </row>
    <row r="66" spans="1:7" ht="15" customHeight="1" x14ac:dyDescent="0.25">
      <c r="A66" s="59" t="str">
        <f>A38</f>
        <v>Caribe Mariner</v>
      </c>
      <c r="B66" s="106">
        <f>B38</f>
        <v>719</v>
      </c>
      <c r="C66" s="61">
        <f t="shared" si="11"/>
        <v>45734</v>
      </c>
      <c r="D66" s="62">
        <f>D38</f>
        <v>45734</v>
      </c>
      <c r="E66" s="61">
        <f t="shared" si="12"/>
        <v>45737</v>
      </c>
      <c r="F66" s="63">
        <f t="shared" si="13"/>
        <v>45737</v>
      </c>
    </row>
    <row r="67" spans="1:7" ht="15" customHeight="1" x14ac:dyDescent="0.25">
      <c r="A67" s="108" t="str">
        <f>A40</f>
        <v>Caribe Mariner</v>
      </c>
      <c r="B67" s="98">
        <f>B40</f>
        <v>720</v>
      </c>
      <c r="C67" s="65">
        <f t="shared" si="11"/>
        <v>45741</v>
      </c>
      <c r="D67" s="71">
        <f>D40</f>
        <v>45741</v>
      </c>
      <c r="E67" s="65">
        <f t="shared" si="12"/>
        <v>45744</v>
      </c>
      <c r="F67" s="66">
        <f t="shared" si="13"/>
        <v>45744</v>
      </c>
    </row>
    <row r="68" spans="1:7" ht="15" customHeight="1" x14ac:dyDescent="0.25">
      <c r="A68" s="59" t="s">
        <v>26</v>
      </c>
      <c r="B68" s="106">
        <f>B67+1</f>
        <v>721</v>
      </c>
      <c r="C68" s="61">
        <f t="shared" si="11"/>
        <v>45748</v>
      </c>
      <c r="D68" s="62">
        <f>D67+7</f>
        <v>45748</v>
      </c>
      <c r="E68" s="61">
        <f t="shared" si="12"/>
        <v>45751</v>
      </c>
      <c r="F68" s="63">
        <f t="shared" si="13"/>
        <v>45751</v>
      </c>
    </row>
    <row r="69" spans="1:7" ht="15" customHeight="1" x14ac:dyDescent="0.25">
      <c r="A69" s="24" t="s">
        <v>17</v>
      </c>
      <c r="B69" s="24"/>
      <c r="C69" s="24"/>
      <c r="D69" s="23"/>
      <c r="E69" s="23"/>
      <c r="F69" s="23"/>
      <c r="G69" s="25"/>
    </row>
    <row r="70" spans="1:7" x14ac:dyDescent="0.25">
      <c r="A70" s="158" t="s">
        <v>14</v>
      </c>
      <c r="B70" s="158"/>
      <c r="C70" s="158"/>
      <c r="D70" s="158"/>
      <c r="E70" s="158"/>
      <c r="F70" s="26"/>
    </row>
    <row r="71" spans="1:7" ht="12.75" customHeight="1" x14ac:dyDescent="0.25">
      <c r="A71" s="12"/>
      <c r="B71" s="20"/>
      <c r="C71" s="13"/>
      <c r="D71" s="21"/>
      <c r="E71" s="13"/>
      <c r="F71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70:E70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EFA50-E207-4941-9ABE-7FBF539689BE}">
  <sheetPr>
    <tabColor rgb="FFFFFF00"/>
  </sheetPr>
  <dimension ref="A1:K71"/>
  <sheetViews>
    <sheetView zoomScale="120" zoomScaleNormal="120" workbookViewId="0">
      <selection sqref="A1:F1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86">
        <v>45689</v>
      </c>
      <c r="B1" s="186"/>
      <c r="C1" s="186"/>
      <c r="D1" s="186"/>
      <c r="E1" s="186"/>
      <c r="F1" s="186"/>
    </row>
    <row r="2" spans="1:11" ht="15" customHeight="1" x14ac:dyDescent="0.25">
      <c r="C2" s="33" t="s">
        <v>19</v>
      </c>
      <c r="D2" s="34">
        <f ca="1">NOW()</f>
        <v>45846.490394097222</v>
      </c>
      <c r="E2" s="22"/>
      <c r="F2" s="22"/>
    </row>
    <row r="3" spans="1:11" ht="90" customHeight="1" x14ac:dyDescent="0.25">
      <c r="A3" s="32"/>
      <c r="B3" s="32"/>
      <c r="C3" s="32"/>
      <c r="D3" s="16" t="s">
        <v>24</v>
      </c>
      <c r="F3" s="16" t="s">
        <v>25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7" t="s">
        <v>42</v>
      </c>
      <c r="B10" s="114">
        <v>3</v>
      </c>
      <c r="C10" s="45">
        <f t="shared" ref="C10:C19" si="0">D10</f>
        <v>45684</v>
      </c>
      <c r="D10" s="39">
        <v>45684</v>
      </c>
      <c r="E10" s="55">
        <f>F10</f>
        <v>45686</v>
      </c>
      <c r="F10" s="38">
        <f>D10+2</f>
        <v>45686</v>
      </c>
      <c r="I10" s="27"/>
      <c r="J10" s="28"/>
      <c r="K10" s="29"/>
    </row>
    <row r="11" spans="1:11" ht="15" customHeight="1" x14ac:dyDescent="0.25">
      <c r="A11" s="47" t="s">
        <v>20</v>
      </c>
      <c r="B11" s="82">
        <v>675</v>
      </c>
      <c r="C11" s="57">
        <f t="shared" si="0"/>
        <v>45687</v>
      </c>
      <c r="D11" s="48">
        <f>D10+3</f>
        <v>45687</v>
      </c>
      <c r="E11" s="54">
        <f t="shared" ref="E11:E19" si="1">F11</f>
        <v>45689</v>
      </c>
      <c r="F11" s="49">
        <f t="shared" ref="F11:F19" si="2">D11+2</f>
        <v>45689</v>
      </c>
      <c r="I11" s="27"/>
      <c r="J11" s="28"/>
      <c r="K11" s="29"/>
    </row>
    <row r="12" spans="1:11" ht="15" customHeight="1" x14ac:dyDescent="0.25">
      <c r="A12" s="37" t="s">
        <v>42</v>
      </c>
      <c r="B12" s="113">
        <f t="shared" ref="B12:B19" si="3">B10+1</f>
        <v>4</v>
      </c>
      <c r="C12" s="95">
        <f t="shared" si="0"/>
        <v>45691</v>
      </c>
      <c r="D12" s="38">
        <f t="shared" ref="D12:D19" si="4">D10+7</f>
        <v>45691</v>
      </c>
      <c r="E12" s="55">
        <f t="shared" si="1"/>
        <v>45693</v>
      </c>
      <c r="F12" s="38">
        <f t="shared" si="2"/>
        <v>45693</v>
      </c>
      <c r="I12" s="30"/>
      <c r="J12" s="28"/>
      <c r="K12" s="29"/>
    </row>
    <row r="13" spans="1:11" ht="15" customHeight="1" x14ac:dyDescent="0.25">
      <c r="A13" s="47" t="s">
        <v>20</v>
      </c>
      <c r="B13" s="82">
        <f t="shared" si="3"/>
        <v>676</v>
      </c>
      <c r="C13" s="46">
        <f t="shared" si="0"/>
        <v>45694</v>
      </c>
      <c r="D13" s="49">
        <f t="shared" si="4"/>
        <v>45694</v>
      </c>
      <c r="E13" s="52">
        <f t="shared" si="1"/>
        <v>45696</v>
      </c>
      <c r="F13" s="49">
        <f t="shared" si="2"/>
        <v>45696</v>
      </c>
      <c r="I13" s="30"/>
      <c r="J13" s="28"/>
      <c r="K13" s="29"/>
    </row>
    <row r="14" spans="1:11" ht="12.75" customHeight="1" x14ac:dyDescent="0.25">
      <c r="A14" s="37" t="s">
        <v>42</v>
      </c>
      <c r="B14" s="113">
        <f t="shared" si="3"/>
        <v>5</v>
      </c>
      <c r="C14" s="95">
        <f t="shared" si="0"/>
        <v>45698</v>
      </c>
      <c r="D14" s="38">
        <f t="shared" si="4"/>
        <v>45698</v>
      </c>
      <c r="E14" s="55">
        <f t="shared" si="1"/>
        <v>45700</v>
      </c>
      <c r="F14" s="38">
        <f t="shared" si="2"/>
        <v>45700</v>
      </c>
      <c r="I14" s="30"/>
      <c r="J14" s="28"/>
      <c r="K14" s="29"/>
    </row>
    <row r="15" spans="1:11" ht="15" customHeight="1" x14ac:dyDescent="0.25">
      <c r="A15" s="47" t="s">
        <v>20</v>
      </c>
      <c r="B15" s="82">
        <f t="shared" si="3"/>
        <v>677</v>
      </c>
      <c r="C15" s="46">
        <f t="shared" si="0"/>
        <v>45701</v>
      </c>
      <c r="D15" s="49">
        <f t="shared" si="4"/>
        <v>45701</v>
      </c>
      <c r="E15" s="52">
        <f t="shared" si="1"/>
        <v>45703</v>
      </c>
      <c r="F15" s="49">
        <f t="shared" si="2"/>
        <v>45703</v>
      </c>
      <c r="I15" s="30"/>
      <c r="J15" s="28"/>
      <c r="K15" s="29"/>
    </row>
    <row r="16" spans="1:11" ht="15" customHeight="1" x14ac:dyDescent="0.25">
      <c r="A16" s="37" t="s">
        <v>42</v>
      </c>
      <c r="B16" s="113">
        <f t="shared" si="3"/>
        <v>6</v>
      </c>
      <c r="C16" s="45">
        <f t="shared" si="0"/>
        <v>45705</v>
      </c>
      <c r="D16" s="38">
        <f t="shared" si="4"/>
        <v>45705</v>
      </c>
      <c r="E16" s="55">
        <f t="shared" si="1"/>
        <v>45708</v>
      </c>
      <c r="F16" s="38">
        <f>D16+3</f>
        <v>45708</v>
      </c>
      <c r="I16" s="30"/>
      <c r="J16" s="28"/>
      <c r="K16" s="29"/>
    </row>
    <row r="17" spans="1:11" ht="15" customHeight="1" x14ac:dyDescent="0.25">
      <c r="A17" s="47" t="s">
        <v>20</v>
      </c>
      <c r="B17" s="82">
        <f t="shared" si="3"/>
        <v>678</v>
      </c>
      <c r="C17" s="46">
        <f t="shared" si="0"/>
        <v>45708</v>
      </c>
      <c r="D17" s="49">
        <f t="shared" si="4"/>
        <v>45708</v>
      </c>
      <c r="E17" s="54">
        <f t="shared" si="1"/>
        <v>45710</v>
      </c>
      <c r="F17" s="49">
        <f>D17+2</f>
        <v>45710</v>
      </c>
      <c r="I17" s="30"/>
      <c r="J17" s="28"/>
      <c r="K17" s="29"/>
    </row>
    <row r="18" spans="1:11" ht="15" customHeight="1" x14ac:dyDescent="0.25">
      <c r="A18" s="37" t="s">
        <v>42</v>
      </c>
      <c r="B18" s="113">
        <f t="shared" si="3"/>
        <v>7</v>
      </c>
      <c r="C18" s="45">
        <f t="shared" si="0"/>
        <v>45712</v>
      </c>
      <c r="D18" s="38">
        <f t="shared" si="4"/>
        <v>45712</v>
      </c>
      <c r="E18" s="55">
        <f t="shared" si="1"/>
        <v>45715</v>
      </c>
      <c r="F18" s="38">
        <f>D18+3</f>
        <v>45715</v>
      </c>
      <c r="I18" s="30"/>
      <c r="J18" s="28"/>
      <c r="K18" s="29"/>
    </row>
    <row r="19" spans="1:11" ht="15" customHeight="1" x14ac:dyDescent="0.25">
      <c r="A19" s="47" t="s">
        <v>20</v>
      </c>
      <c r="B19" s="82">
        <f t="shared" si="3"/>
        <v>679</v>
      </c>
      <c r="C19" s="46">
        <f t="shared" si="0"/>
        <v>45715</v>
      </c>
      <c r="D19" s="49">
        <f t="shared" si="4"/>
        <v>45715</v>
      </c>
      <c r="E19" s="52">
        <f t="shared" si="1"/>
        <v>45717</v>
      </c>
      <c r="F19" s="49">
        <f t="shared" si="2"/>
        <v>45717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1"/>
      <c r="B26" s="15"/>
      <c r="C26" s="16"/>
      <c r="D26" s="17"/>
      <c r="E26" s="16"/>
      <c r="F26" s="17"/>
    </row>
    <row r="27" spans="1:11" ht="7.5" customHeight="1" x14ac:dyDescent="0.25">
      <c r="A27" s="8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0"/>
    </row>
    <row r="29" spans="1:11" ht="18.75" customHeight="1" x14ac:dyDescent="0.25">
      <c r="A29" s="162" t="s">
        <v>0</v>
      </c>
      <c r="B29" s="163"/>
      <c r="C29" s="179" t="s">
        <v>8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4</v>
      </c>
      <c r="D30" s="184"/>
      <c r="E30" s="185" t="s">
        <v>9</v>
      </c>
      <c r="F30" s="184"/>
    </row>
    <row r="31" spans="1:11" ht="15" customHeight="1" x14ac:dyDescent="0.25">
      <c r="A31" s="182"/>
      <c r="B31" s="182"/>
      <c r="C31" s="74" t="s">
        <v>6</v>
      </c>
      <c r="D31" s="80" t="s">
        <v>7</v>
      </c>
      <c r="E31" s="75" t="s">
        <v>6</v>
      </c>
      <c r="F31" s="75" t="s">
        <v>7</v>
      </c>
    </row>
    <row r="32" spans="1:11" ht="15" customHeight="1" x14ac:dyDescent="0.25">
      <c r="A32" s="87" t="s">
        <v>26</v>
      </c>
      <c r="B32" s="118">
        <v>714</v>
      </c>
      <c r="C32" s="76">
        <f t="shared" ref="C32:C41" si="5">D32</f>
        <v>45685</v>
      </c>
      <c r="D32" s="79">
        <f>D10+1</f>
        <v>45685</v>
      </c>
      <c r="E32" s="56">
        <f t="shared" ref="E32:E41" si="6">F32</f>
        <v>45689</v>
      </c>
      <c r="F32" s="78">
        <f>D32+4</f>
        <v>45689</v>
      </c>
    </row>
    <row r="33" spans="1:6" ht="15" customHeight="1" x14ac:dyDescent="0.25">
      <c r="A33" s="88" t="s">
        <v>21</v>
      </c>
      <c r="B33" s="94">
        <v>769</v>
      </c>
      <c r="C33" s="68">
        <f t="shared" si="5"/>
        <v>45688</v>
      </c>
      <c r="D33" s="69">
        <f>D32+3</f>
        <v>45688</v>
      </c>
      <c r="E33" s="70">
        <f t="shared" si="6"/>
        <v>45691</v>
      </c>
      <c r="F33" s="69">
        <f>D33+3</f>
        <v>45691</v>
      </c>
    </row>
    <row r="34" spans="1:6" ht="15" customHeight="1" x14ac:dyDescent="0.25">
      <c r="A34" s="87" t="s">
        <v>26</v>
      </c>
      <c r="B34" s="90">
        <f>B32+1</f>
        <v>715</v>
      </c>
      <c r="C34" s="76">
        <f t="shared" si="5"/>
        <v>45692</v>
      </c>
      <c r="D34" s="77">
        <f t="shared" ref="D34:D41" si="7">D32+7</f>
        <v>45692</v>
      </c>
      <c r="E34" s="56">
        <f t="shared" si="6"/>
        <v>45696</v>
      </c>
      <c r="F34" s="78">
        <f>D34+4</f>
        <v>45696</v>
      </c>
    </row>
    <row r="35" spans="1:6" ht="15" customHeight="1" x14ac:dyDescent="0.25">
      <c r="A35" s="88" t="s">
        <v>22</v>
      </c>
      <c r="B35" s="94">
        <v>298</v>
      </c>
      <c r="C35" s="68">
        <f t="shared" si="5"/>
        <v>45695</v>
      </c>
      <c r="D35" s="69">
        <f t="shared" si="7"/>
        <v>45695</v>
      </c>
      <c r="E35" s="70">
        <f t="shared" si="6"/>
        <v>45698</v>
      </c>
      <c r="F35" s="69">
        <f>D35+3</f>
        <v>45698</v>
      </c>
    </row>
    <row r="36" spans="1:6" ht="15" customHeight="1" x14ac:dyDescent="0.25">
      <c r="A36" s="87" t="s">
        <v>26</v>
      </c>
      <c r="B36" s="90">
        <f>B34+1</f>
        <v>716</v>
      </c>
      <c r="C36" s="76">
        <f t="shared" si="5"/>
        <v>45699</v>
      </c>
      <c r="D36" s="77">
        <f t="shared" si="7"/>
        <v>45699</v>
      </c>
      <c r="E36" s="56">
        <f t="shared" si="6"/>
        <v>45703</v>
      </c>
      <c r="F36" s="78">
        <f>D36+4</f>
        <v>45703</v>
      </c>
    </row>
    <row r="37" spans="1:6" ht="15" customHeight="1" x14ac:dyDescent="0.25">
      <c r="A37" s="88" t="s">
        <v>21</v>
      </c>
      <c r="B37" s="94">
        <f>B33+1</f>
        <v>770</v>
      </c>
      <c r="C37" s="68">
        <f t="shared" si="5"/>
        <v>45702</v>
      </c>
      <c r="D37" s="69">
        <f t="shared" si="7"/>
        <v>45702</v>
      </c>
      <c r="E37" s="70">
        <f t="shared" si="6"/>
        <v>45705</v>
      </c>
      <c r="F37" s="69">
        <f>D37+3</f>
        <v>45705</v>
      </c>
    </row>
    <row r="38" spans="1:6" ht="15" customHeight="1" x14ac:dyDescent="0.25">
      <c r="A38" s="87" t="s">
        <v>22</v>
      </c>
      <c r="B38" s="90">
        <v>299</v>
      </c>
      <c r="C38" s="72">
        <f t="shared" si="5"/>
        <v>45706</v>
      </c>
      <c r="D38" s="77">
        <f t="shared" si="7"/>
        <v>45706</v>
      </c>
      <c r="E38" s="56">
        <f t="shared" si="6"/>
        <v>45710</v>
      </c>
      <c r="F38" s="78">
        <f>D38+4</f>
        <v>45710</v>
      </c>
    </row>
    <row r="39" spans="1:6" ht="15" customHeight="1" x14ac:dyDescent="0.25">
      <c r="A39" s="88" t="s">
        <v>21</v>
      </c>
      <c r="B39" s="94">
        <v>771</v>
      </c>
      <c r="C39" s="68">
        <f t="shared" si="5"/>
        <v>45709</v>
      </c>
      <c r="D39" s="69">
        <f t="shared" si="7"/>
        <v>45709</v>
      </c>
      <c r="E39" s="70">
        <f t="shared" si="6"/>
        <v>45712</v>
      </c>
      <c r="F39" s="69">
        <f>D39+3</f>
        <v>45712</v>
      </c>
    </row>
    <row r="40" spans="1:6" ht="15" customHeight="1" x14ac:dyDescent="0.25">
      <c r="A40" s="87" t="s">
        <v>22</v>
      </c>
      <c r="B40" s="90">
        <f>B38+1</f>
        <v>300</v>
      </c>
      <c r="C40" s="72">
        <f t="shared" si="5"/>
        <v>45713</v>
      </c>
      <c r="D40" s="77">
        <f t="shared" si="7"/>
        <v>45713</v>
      </c>
      <c r="E40" s="56">
        <f t="shared" si="6"/>
        <v>45717</v>
      </c>
      <c r="F40" s="78">
        <f>D40+4</f>
        <v>45717</v>
      </c>
    </row>
    <row r="41" spans="1:6" ht="15" customHeight="1" x14ac:dyDescent="0.25">
      <c r="A41" s="88" t="s">
        <v>21</v>
      </c>
      <c r="B41" s="94">
        <v>772</v>
      </c>
      <c r="C41" s="68">
        <f t="shared" si="5"/>
        <v>45716</v>
      </c>
      <c r="D41" s="69">
        <f t="shared" si="7"/>
        <v>45716</v>
      </c>
      <c r="E41" s="70">
        <f t="shared" si="6"/>
        <v>45719</v>
      </c>
      <c r="F41" s="69">
        <f>D41+3</f>
        <v>45719</v>
      </c>
    </row>
    <row r="42" spans="1:6" ht="15" customHeight="1" x14ac:dyDescent="0.25">
      <c r="A42" s="159" t="s">
        <v>15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14</v>
      </c>
      <c r="B43" s="158"/>
      <c r="C43" s="158"/>
      <c r="D43" s="158"/>
      <c r="E43" s="158"/>
      <c r="F43" s="2"/>
    </row>
    <row r="44" spans="1:6" x14ac:dyDescent="0.25">
      <c r="A44" s="41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10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11</v>
      </c>
      <c r="F48" s="178"/>
    </row>
    <row r="49" spans="1:6" ht="15" customHeight="1" thickBot="1" x14ac:dyDescent="0.3">
      <c r="A49" s="173"/>
      <c r="B49" s="19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83" t="str">
        <f>A33</f>
        <v>Caribe Navigator</v>
      </c>
      <c r="B50" s="91">
        <f>B33</f>
        <v>769</v>
      </c>
      <c r="C50" s="50">
        <f t="shared" ref="C50:C55" si="8">D50</f>
        <v>45688</v>
      </c>
      <c r="D50" s="35">
        <f>D33</f>
        <v>45688</v>
      </c>
      <c r="E50" s="53">
        <f t="shared" ref="E50:E55" si="9">F50</f>
        <v>45692</v>
      </c>
      <c r="F50" s="36">
        <f>D50+4</f>
        <v>45692</v>
      </c>
    </row>
    <row r="51" spans="1:6" ht="15" customHeight="1" x14ac:dyDescent="0.25">
      <c r="A51" s="84" t="str">
        <f>A35</f>
        <v>Vanquish</v>
      </c>
      <c r="B51" s="92">
        <f>B35</f>
        <v>298</v>
      </c>
      <c r="C51" s="51">
        <f t="shared" si="8"/>
        <v>45695</v>
      </c>
      <c r="D51" s="42">
        <f>D35</f>
        <v>45695</v>
      </c>
      <c r="E51" s="51">
        <f t="shared" si="9"/>
        <v>45699</v>
      </c>
      <c r="F51" s="42">
        <f>D51+4</f>
        <v>45699</v>
      </c>
    </row>
    <row r="52" spans="1:6" ht="15" customHeight="1" x14ac:dyDescent="0.25">
      <c r="A52" s="85" t="str">
        <f>A37</f>
        <v>Caribe Navigator</v>
      </c>
      <c r="B52" s="151">
        <f>B37</f>
        <v>770</v>
      </c>
      <c r="C52" s="50">
        <f t="shared" si="8"/>
        <v>45702</v>
      </c>
      <c r="D52" s="43">
        <f>D37</f>
        <v>45702</v>
      </c>
      <c r="E52" s="53">
        <f t="shared" si="9"/>
        <v>45706</v>
      </c>
      <c r="F52" s="36">
        <f t="shared" ref="F52:F53" si="10">D52+4</f>
        <v>45706</v>
      </c>
    </row>
    <row r="53" spans="1:6" ht="15" customHeight="1" x14ac:dyDescent="0.25">
      <c r="A53" s="84" t="str">
        <f>A39</f>
        <v>Caribe Navigator</v>
      </c>
      <c r="B53" s="92">
        <f>B39</f>
        <v>771</v>
      </c>
      <c r="C53" s="51">
        <f t="shared" si="8"/>
        <v>45709</v>
      </c>
      <c r="D53" s="42">
        <f>D39</f>
        <v>45709</v>
      </c>
      <c r="E53" s="51">
        <f t="shared" si="9"/>
        <v>45713</v>
      </c>
      <c r="F53" s="42">
        <f t="shared" si="10"/>
        <v>45713</v>
      </c>
    </row>
    <row r="54" spans="1:6" ht="12.75" customHeight="1" x14ac:dyDescent="0.25">
      <c r="A54" s="86" t="str">
        <f>A41</f>
        <v>Caribe Navigator</v>
      </c>
      <c r="B54" s="93">
        <f>B41</f>
        <v>772</v>
      </c>
      <c r="C54" s="50">
        <f t="shared" si="8"/>
        <v>45716</v>
      </c>
      <c r="D54" s="67">
        <f>D41</f>
        <v>45716</v>
      </c>
      <c r="E54" s="53">
        <f t="shared" si="9"/>
        <v>45720</v>
      </c>
      <c r="F54" s="36">
        <f>D54+4</f>
        <v>45720</v>
      </c>
    </row>
    <row r="55" spans="1:6" ht="15" customHeight="1" x14ac:dyDescent="0.25">
      <c r="A55" s="84" t="s">
        <v>22</v>
      </c>
      <c r="B55" s="92">
        <v>301</v>
      </c>
      <c r="C55" s="51">
        <f t="shared" si="8"/>
        <v>45723</v>
      </c>
      <c r="D55" s="42">
        <f>D54+7</f>
        <v>45723</v>
      </c>
      <c r="E55" s="51">
        <f t="shared" si="9"/>
        <v>45727</v>
      </c>
      <c r="F55" s="42">
        <f>D55+4</f>
        <v>45727</v>
      </c>
    </row>
    <row r="56" spans="1:6" ht="12.75" customHeight="1" x14ac:dyDescent="0.25">
      <c r="A56" s="159" t="s">
        <v>16</v>
      </c>
      <c r="B56" s="159"/>
      <c r="C56" s="159"/>
      <c r="D56" s="159"/>
      <c r="E56" s="159"/>
      <c r="F56" s="2"/>
    </row>
    <row r="57" spans="1:6" ht="12.75" customHeight="1" x14ac:dyDescent="0.25">
      <c r="A57" s="158" t="s">
        <v>14</v>
      </c>
      <c r="B57" s="158"/>
      <c r="C57" s="158"/>
      <c r="D57" s="158"/>
      <c r="E57" s="158"/>
      <c r="F57" s="2"/>
    </row>
    <row r="58" spans="1:6" ht="17.25" customHeight="1" x14ac:dyDescent="0.25">
      <c r="A58" s="117" t="s">
        <v>32</v>
      </c>
      <c r="B58" s="81"/>
      <c r="C58" s="81"/>
      <c r="D58" s="81"/>
      <c r="E58" s="81"/>
      <c r="F58" s="2"/>
    </row>
    <row r="59" spans="1:6" ht="26.25" customHeight="1" x14ac:dyDescent="0.25">
      <c r="A59" s="7"/>
      <c r="B59" s="8"/>
      <c r="C59" s="9"/>
      <c r="D59" s="10"/>
      <c r="E59" s="9"/>
      <c r="F59" s="160"/>
    </row>
    <row r="60" spans="1:6" ht="18.75" customHeight="1" x14ac:dyDescent="0.25">
      <c r="A60" s="162" t="s">
        <v>0</v>
      </c>
      <c r="B60" s="163"/>
      <c r="C60" s="164" t="s">
        <v>12</v>
      </c>
      <c r="D60" s="165"/>
      <c r="E60" s="11"/>
      <c r="F60" s="161"/>
    </row>
    <row r="61" spans="1:6" ht="15" customHeight="1" x14ac:dyDescent="0.25">
      <c r="A61" s="166" t="s">
        <v>2</v>
      </c>
      <c r="B61" s="166" t="s">
        <v>3</v>
      </c>
      <c r="C61" s="168" t="s">
        <v>4</v>
      </c>
      <c r="D61" s="169"/>
      <c r="E61" s="170" t="s">
        <v>13</v>
      </c>
      <c r="F61" s="171"/>
    </row>
    <row r="62" spans="1:6" ht="15" customHeight="1" x14ac:dyDescent="0.25">
      <c r="A62" s="167"/>
      <c r="B62" s="167"/>
      <c r="C62" s="58" t="s">
        <v>6</v>
      </c>
      <c r="D62" s="58" t="s">
        <v>7</v>
      </c>
      <c r="E62" s="58" t="s">
        <v>6</v>
      </c>
      <c r="F62" s="58" t="s">
        <v>7</v>
      </c>
    </row>
    <row r="63" spans="1:6" ht="15" customHeight="1" x14ac:dyDescent="0.25">
      <c r="A63" s="97" t="str">
        <f>A32</f>
        <v>Caribe Mariner</v>
      </c>
      <c r="B63" s="107">
        <f>B32</f>
        <v>714</v>
      </c>
      <c r="C63" s="99">
        <f>D63</f>
        <v>45685</v>
      </c>
      <c r="D63" s="100">
        <f>D32</f>
        <v>45685</v>
      </c>
      <c r="E63" s="99">
        <f>F63</f>
        <v>45688</v>
      </c>
      <c r="F63" s="100">
        <f>D63+3</f>
        <v>45688</v>
      </c>
    </row>
    <row r="64" spans="1:6" ht="15" customHeight="1" x14ac:dyDescent="0.25">
      <c r="A64" s="59" t="str">
        <f>A34</f>
        <v>Caribe Mariner</v>
      </c>
      <c r="B64" s="60">
        <f>B34</f>
        <v>715</v>
      </c>
      <c r="C64" s="61">
        <f t="shared" ref="C64:C67" si="11">D64</f>
        <v>45692</v>
      </c>
      <c r="D64" s="62">
        <f>D34</f>
        <v>45692</v>
      </c>
      <c r="E64" s="145">
        <f t="shared" ref="E64:E67" si="12">F64</f>
        <v>45695</v>
      </c>
      <c r="F64" s="63">
        <f>D64+3</f>
        <v>45695</v>
      </c>
    </row>
    <row r="65" spans="1:7" ht="15" customHeight="1" x14ac:dyDescent="0.25">
      <c r="A65" s="101" t="str">
        <f>A36</f>
        <v>Caribe Mariner</v>
      </c>
      <c r="B65" s="147">
        <f>B36</f>
        <v>716</v>
      </c>
      <c r="C65" s="102">
        <f t="shared" si="11"/>
        <v>45699</v>
      </c>
      <c r="D65" s="103">
        <f>D36</f>
        <v>45699</v>
      </c>
      <c r="E65" s="102">
        <f t="shared" si="12"/>
        <v>45702</v>
      </c>
      <c r="F65" s="104">
        <f t="shared" ref="F65:F67" si="13">D65+3</f>
        <v>45702</v>
      </c>
    </row>
    <row r="66" spans="1:7" ht="15" customHeight="1" x14ac:dyDescent="0.25">
      <c r="A66" s="59" t="str">
        <f>A38</f>
        <v>Vanquish</v>
      </c>
      <c r="B66" s="106">
        <f>B38</f>
        <v>299</v>
      </c>
      <c r="C66" s="61">
        <f t="shared" si="11"/>
        <v>45706</v>
      </c>
      <c r="D66" s="62">
        <f>D38</f>
        <v>45706</v>
      </c>
      <c r="E66" s="61">
        <f t="shared" si="12"/>
        <v>45709</v>
      </c>
      <c r="F66" s="63">
        <f t="shared" si="13"/>
        <v>45709</v>
      </c>
    </row>
    <row r="67" spans="1:7" ht="15" customHeight="1" x14ac:dyDescent="0.25">
      <c r="A67" s="108" t="str">
        <f>A40</f>
        <v>Vanquish</v>
      </c>
      <c r="B67" s="98">
        <f>B40</f>
        <v>300</v>
      </c>
      <c r="C67" s="65">
        <f t="shared" si="11"/>
        <v>45713</v>
      </c>
      <c r="D67" s="71">
        <f>D40</f>
        <v>45713</v>
      </c>
      <c r="E67" s="65">
        <f t="shared" si="12"/>
        <v>45716</v>
      </c>
      <c r="F67" s="66">
        <f t="shared" si="13"/>
        <v>45716</v>
      </c>
    </row>
    <row r="68" spans="1:7" ht="15" customHeight="1" x14ac:dyDescent="0.25">
      <c r="A68" s="59" t="s">
        <v>26</v>
      </c>
      <c r="B68" s="106">
        <v>717</v>
      </c>
      <c r="C68" s="61">
        <f t="shared" ref="C68" si="14">D68</f>
        <v>45720</v>
      </c>
      <c r="D68" s="62">
        <f>D67+7</f>
        <v>45720</v>
      </c>
      <c r="E68" s="61">
        <f t="shared" ref="E68" si="15">F68</f>
        <v>45723</v>
      </c>
      <c r="F68" s="63">
        <f t="shared" ref="F68" si="16">D68+3</f>
        <v>45723</v>
      </c>
    </row>
    <row r="69" spans="1:7" ht="15" customHeight="1" x14ac:dyDescent="0.25">
      <c r="A69" s="24" t="s">
        <v>17</v>
      </c>
      <c r="B69" s="24"/>
      <c r="C69" s="24"/>
      <c r="D69" s="23"/>
      <c r="E69" s="23"/>
      <c r="F69" s="23"/>
      <c r="G69" s="25"/>
    </row>
    <row r="70" spans="1:7" x14ac:dyDescent="0.25">
      <c r="A70" s="158" t="s">
        <v>14</v>
      </c>
      <c r="B70" s="158"/>
      <c r="C70" s="158"/>
      <c r="D70" s="158"/>
      <c r="E70" s="158"/>
      <c r="F70" s="26"/>
    </row>
    <row r="71" spans="1:7" ht="12.75" customHeight="1" x14ac:dyDescent="0.25">
      <c r="A71" s="12"/>
      <c r="B71" s="20"/>
      <c r="C71" s="13"/>
      <c r="D71" s="21"/>
      <c r="E71" s="13"/>
      <c r="F71" s="14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70:E70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37926-CE1C-4418-833C-5D4502D288EB}">
  <sheetPr>
    <tabColor rgb="FFFFFF00"/>
  </sheetPr>
  <dimension ref="A1:K70"/>
  <sheetViews>
    <sheetView zoomScale="120" zoomScaleNormal="120" workbookViewId="0">
      <selection activeCell="C6" sqref="C6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86">
        <v>45658</v>
      </c>
      <c r="B1" s="186"/>
      <c r="C1" s="186"/>
      <c r="D1" s="186"/>
      <c r="E1" s="186"/>
      <c r="F1" s="186"/>
    </row>
    <row r="2" spans="1:11" ht="15" customHeight="1" x14ac:dyDescent="0.25">
      <c r="C2" s="33" t="s">
        <v>19</v>
      </c>
      <c r="D2" s="34">
        <f ca="1">NOW()</f>
        <v>45846.490394097222</v>
      </c>
      <c r="E2" s="22"/>
      <c r="F2" s="22"/>
    </row>
    <row r="3" spans="1:11" ht="90" customHeight="1" x14ac:dyDescent="0.25">
      <c r="A3" s="32"/>
      <c r="B3" s="32"/>
      <c r="C3" s="32"/>
      <c r="D3" s="16" t="s">
        <v>24</v>
      </c>
      <c r="F3" s="16" t="s">
        <v>25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7" t="s">
        <v>28</v>
      </c>
      <c r="B10" s="114">
        <v>57</v>
      </c>
      <c r="C10" s="45">
        <f t="shared" ref="C10:C19" si="0">D10</f>
        <v>45656</v>
      </c>
      <c r="D10" s="39">
        <v>45656</v>
      </c>
      <c r="E10" s="55">
        <f>F10</f>
        <v>45658</v>
      </c>
      <c r="F10" s="38">
        <f>D10+2</f>
        <v>45658</v>
      </c>
      <c r="I10" s="27"/>
      <c r="J10" s="28"/>
      <c r="K10" s="29"/>
    </row>
    <row r="11" spans="1:11" ht="15" customHeight="1" x14ac:dyDescent="0.25">
      <c r="A11" s="47" t="s">
        <v>20</v>
      </c>
      <c r="B11" s="82">
        <v>671</v>
      </c>
      <c r="C11" s="57">
        <f t="shared" si="0"/>
        <v>45659</v>
      </c>
      <c r="D11" s="48">
        <f>D10+3</f>
        <v>45659</v>
      </c>
      <c r="E11" s="54">
        <f t="shared" ref="E11:E19" si="1">F11</f>
        <v>45661</v>
      </c>
      <c r="F11" s="49">
        <f t="shared" ref="F11:F19" si="2">D11+2</f>
        <v>45661</v>
      </c>
      <c r="I11" s="27"/>
      <c r="J11" s="28"/>
      <c r="K11" s="29"/>
    </row>
    <row r="12" spans="1:11" ht="15" customHeight="1" x14ac:dyDescent="0.25">
      <c r="A12" s="37" t="s">
        <v>28</v>
      </c>
      <c r="B12" s="113">
        <f t="shared" ref="B12:B19" si="3">B10+1</f>
        <v>58</v>
      </c>
      <c r="C12" s="95">
        <f t="shared" si="0"/>
        <v>45663</v>
      </c>
      <c r="D12" s="38">
        <f t="shared" ref="D12:D19" si="4">D10+7</f>
        <v>45663</v>
      </c>
      <c r="E12" s="55">
        <f t="shared" si="1"/>
        <v>45665</v>
      </c>
      <c r="F12" s="38">
        <f t="shared" si="2"/>
        <v>45665</v>
      </c>
      <c r="I12" s="30"/>
      <c r="J12" s="28"/>
      <c r="K12" s="29"/>
    </row>
    <row r="13" spans="1:11" ht="15" customHeight="1" x14ac:dyDescent="0.25">
      <c r="A13" s="47" t="s">
        <v>20</v>
      </c>
      <c r="B13" s="82">
        <f t="shared" si="3"/>
        <v>672</v>
      </c>
      <c r="C13" s="46">
        <f t="shared" si="0"/>
        <v>45666</v>
      </c>
      <c r="D13" s="49">
        <f t="shared" si="4"/>
        <v>45666</v>
      </c>
      <c r="E13" s="52">
        <f t="shared" si="1"/>
        <v>45668</v>
      </c>
      <c r="F13" s="49">
        <f t="shared" si="2"/>
        <v>45668</v>
      </c>
      <c r="I13" s="30"/>
      <c r="J13" s="28"/>
      <c r="K13" s="29"/>
    </row>
    <row r="14" spans="1:11" ht="12.75" customHeight="1" x14ac:dyDescent="0.25">
      <c r="A14" s="37" t="s">
        <v>42</v>
      </c>
      <c r="B14" s="113">
        <v>1</v>
      </c>
      <c r="C14" s="95">
        <f t="shared" si="0"/>
        <v>45670</v>
      </c>
      <c r="D14" s="38">
        <f t="shared" si="4"/>
        <v>45670</v>
      </c>
      <c r="E14" s="55">
        <f t="shared" si="1"/>
        <v>45672</v>
      </c>
      <c r="F14" s="38">
        <f t="shared" si="2"/>
        <v>45672</v>
      </c>
      <c r="I14" s="30"/>
      <c r="J14" s="28"/>
      <c r="K14" s="29"/>
    </row>
    <row r="15" spans="1:11" ht="15" customHeight="1" x14ac:dyDescent="0.25">
      <c r="A15" s="47" t="s">
        <v>20</v>
      </c>
      <c r="B15" s="82">
        <f t="shared" si="3"/>
        <v>673</v>
      </c>
      <c r="C15" s="46">
        <f t="shared" si="0"/>
        <v>45673</v>
      </c>
      <c r="D15" s="49">
        <f t="shared" si="4"/>
        <v>45673</v>
      </c>
      <c r="E15" s="52">
        <f t="shared" si="1"/>
        <v>45675</v>
      </c>
      <c r="F15" s="49">
        <f t="shared" si="2"/>
        <v>45675</v>
      </c>
      <c r="I15" s="30"/>
      <c r="J15" s="28"/>
      <c r="K15" s="29"/>
    </row>
    <row r="16" spans="1:11" ht="15" customHeight="1" x14ac:dyDescent="0.25">
      <c r="A16" s="37" t="s">
        <v>42</v>
      </c>
      <c r="B16" s="113">
        <v>2</v>
      </c>
      <c r="C16" s="45">
        <f t="shared" si="0"/>
        <v>45677</v>
      </c>
      <c r="D16" s="38">
        <f t="shared" si="4"/>
        <v>45677</v>
      </c>
      <c r="E16" s="55">
        <f t="shared" si="1"/>
        <v>45680</v>
      </c>
      <c r="F16" s="38">
        <f>D16+3</f>
        <v>45680</v>
      </c>
      <c r="I16" s="30"/>
      <c r="J16" s="28"/>
      <c r="K16" s="29"/>
    </row>
    <row r="17" spans="1:11" ht="15" customHeight="1" x14ac:dyDescent="0.25">
      <c r="A17" s="47" t="s">
        <v>20</v>
      </c>
      <c r="B17" s="82">
        <f t="shared" si="3"/>
        <v>674</v>
      </c>
      <c r="C17" s="46">
        <f t="shared" si="0"/>
        <v>45680</v>
      </c>
      <c r="D17" s="49">
        <f t="shared" si="4"/>
        <v>45680</v>
      </c>
      <c r="E17" s="54">
        <f t="shared" si="1"/>
        <v>45682</v>
      </c>
      <c r="F17" s="49">
        <f>D17+2</f>
        <v>45682</v>
      </c>
      <c r="I17" s="30"/>
      <c r="J17" s="28"/>
      <c r="K17" s="29"/>
    </row>
    <row r="18" spans="1:11" ht="15" customHeight="1" x14ac:dyDescent="0.25">
      <c r="A18" s="37" t="s">
        <v>42</v>
      </c>
      <c r="B18" s="113">
        <v>3</v>
      </c>
      <c r="C18" s="45">
        <f t="shared" si="0"/>
        <v>45684</v>
      </c>
      <c r="D18" s="38">
        <f t="shared" si="4"/>
        <v>45684</v>
      </c>
      <c r="E18" s="55">
        <f t="shared" si="1"/>
        <v>45687</v>
      </c>
      <c r="F18" s="38">
        <f>D18+3</f>
        <v>45687</v>
      </c>
      <c r="I18" s="30"/>
      <c r="J18" s="28"/>
      <c r="K18" s="29"/>
    </row>
    <row r="19" spans="1:11" ht="15" customHeight="1" x14ac:dyDescent="0.25">
      <c r="A19" s="47" t="s">
        <v>20</v>
      </c>
      <c r="B19" s="82">
        <f t="shared" si="3"/>
        <v>675</v>
      </c>
      <c r="C19" s="46">
        <f t="shared" si="0"/>
        <v>45687</v>
      </c>
      <c r="D19" s="49">
        <f t="shared" si="4"/>
        <v>45687</v>
      </c>
      <c r="E19" s="52">
        <f t="shared" si="1"/>
        <v>45689</v>
      </c>
      <c r="F19" s="49">
        <f t="shared" si="2"/>
        <v>45689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1"/>
      <c r="B26" s="15"/>
      <c r="C26" s="16"/>
      <c r="D26" s="17"/>
      <c r="E26" s="16"/>
      <c r="F26" s="17"/>
    </row>
    <row r="27" spans="1:11" ht="7.5" customHeight="1" x14ac:dyDescent="0.25">
      <c r="A27" s="8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0"/>
    </row>
    <row r="29" spans="1:11" ht="18.75" customHeight="1" x14ac:dyDescent="0.25">
      <c r="A29" s="162" t="s">
        <v>0</v>
      </c>
      <c r="B29" s="163"/>
      <c r="C29" s="179" t="s">
        <v>8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4</v>
      </c>
      <c r="D30" s="184"/>
      <c r="E30" s="185" t="s">
        <v>9</v>
      </c>
      <c r="F30" s="184"/>
    </row>
    <row r="31" spans="1:11" ht="15" customHeight="1" x14ac:dyDescent="0.25">
      <c r="A31" s="182"/>
      <c r="B31" s="182"/>
      <c r="C31" s="74" t="s">
        <v>6</v>
      </c>
      <c r="D31" s="80" t="s">
        <v>7</v>
      </c>
      <c r="E31" s="75" t="s">
        <v>6</v>
      </c>
      <c r="F31" s="75" t="s">
        <v>7</v>
      </c>
    </row>
    <row r="32" spans="1:11" ht="15" customHeight="1" x14ac:dyDescent="0.25">
      <c r="A32" s="87" t="s">
        <v>22</v>
      </c>
      <c r="B32" s="118">
        <v>295</v>
      </c>
      <c r="C32" s="76">
        <f t="shared" ref="C32:C41" si="5">D32</f>
        <v>45657</v>
      </c>
      <c r="D32" s="79">
        <f>D10+1</f>
        <v>45657</v>
      </c>
      <c r="E32" s="56">
        <f t="shared" ref="E32:E41" si="6">F32</f>
        <v>45661</v>
      </c>
      <c r="F32" s="78">
        <f>D32+4</f>
        <v>45661</v>
      </c>
    </row>
    <row r="33" spans="1:6" ht="15" customHeight="1" x14ac:dyDescent="0.25">
      <c r="A33" s="88" t="s">
        <v>21</v>
      </c>
      <c r="B33" s="94">
        <v>767</v>
      </c>
      <c r="C33" s="68">
        <f t="shared" si="5"/>
        <v>45660</v>
      </c>
      <c r="D33" s="69">
        <f>D32+3</f>
        <v>45660</v>
      </c>
      <c r="E33" s="70">
        <f t="shared" si="6"/>
        <v>45663</v>
      </c>
      <c r="F33" s="69">
        <f>D33+3</f>
        <v>45663</v>
      </c>
    </row>
    <row r="34" spans="1:6" ht="15" customHeight="1" x14ac:dyDescent="0.25">
      <c r="A34" s="87" t="s">
        <v>26</v>
      </c>
      <c r="B34" s="90">
        <v>712</v>
      </c>
      <c r="C34" s="76">
        <f t="shared" si="5"/>
        <v>45664</v>
      </c>
      <c r="D34" s="77">
        <f t="shared" ref="D34:D41" si="7">D32+7</f>
        <v>45664</v>
      </c>
      <c r="E34" s="56">
        <f t="shared" si="6"/>
        <v>45668</v>
      </c>
      <c r="F34" s="78">
        <f>D34+4</f>
        <v>45668</v>
      </c>
    </row>
    <row r="35" spans="1:6" ht="15" customHeight="1" x14ac:dyDescent="0.25">
      <c r="A35" s="88" t="s">
        <v>22</v>
      </c>
      <c r="B35" s="94">
        <v>296</v>
      </c>
      <c r="C35" s="68">
        <f t="shared" si="5"/>
        <v>45667</v>
      </c>
      <c r="D35" s="69">
        <f t="shared" si="7"/>
        <v>45667</v>
      </c>
      <c r="E35" s="70">
        <f t="shared" si="6"/>
        <v>45670</v>
      </c>
      <c r="F35" s="69">
        <f>D35+3</f>
        <v>45670</v>
      </c>
    </row>
    <row r="36" spans="1:6" ht="15" customHeight="1" x14ac:dyDescent="0.25">
      <c r="A36" s="87" t="s">
        <v>28</v>
      </c>
      <c r="B36" s="90">
        <v>59</v>
      </c>
      <c r="C36" s="76">
        <f t="shared" si="5"/>
        <v>45671</v>
      </c>
      <c r="D36" s="77">
        <f t="shared" si="7"/>
        <v>45671</v>
      </c>
      <c r="E36" s="56">
        <f t="shared" si="6"/>
        <v>45675</v>
      </c>
      <c r="F36" s="78">
        <f>D36+4</f>
        <v>45675</v>
      </c>
    </row>
    <row r="37" spans="1:6" ht="15" customHeight="1" x14ac:dyDescent="0.25">
      <c r="A37" s="88" t="s">
        <v>21</v>
      </c>
      <c r="B37" s="94">
        <f>B33+1</f>
        <v>768</v>
      </c>
      <c r="C37" s="68">
        <f t="shared" si="5"/>
        <v>45674</v>
      </c>
      <c r="D37" s="69">
        <f t="shared" si="7"/>
        <v>45674</v>
      </c>
      <c r="E37" s="70">
        <f t="shared" si="6"/>
        <v>45677</v>
      </c>
      <c r="F37" s="69">
        <f>D37+3</f>
        <v>45677</v>
      </c>
    </row>
    <row r="38" spans="1:6" ht="15" customHeight="1" x14ac:dyDescent="0.25">
      <c r="A38" s="87" t="s">
        <v>26</v>
      </c>
      <c r="B38" s="90">
        <v>713</v>
      </c>
      <c r="C38" s="72">
        <f t="shared" si="5"/>
        <v>45678</v>
      </c>
      <c r="D38" s="77">
        <f t="shared" si="7"/>
        <v>45678</v>
      </c>
      <c r="E38" s="56">
        <f t="shared" si="6"/>
        <v>45682</v>
      </c>
      <c r="F38" s="78">
        <f>D38+4</f>
        <v>45682</v>
      </c>
    </row>
    <row r="39" spans="1:6" ht="15" customHeight="1" x14ac:dyDescent="0.25">
      <c r="A39" s="88" t="s">
        <v>22</v>
      </c>
      <c r="B39" s="94">
        <f>B35+1</f>
        <v>297</v>
      </c>
      <c r="C39" s="68">
        <f t="shared" si="5"/>
        <v>45681</v>
      </c>
      <c r="D39" s="69">
        <f t="shared" si="7"/>
        <v>45681</v>
      </c>
      <c r="E39" s="70">
        <f t="shared" si="6"/>
        <v>45684</v>
      </c>
      <c r="F39" s="69">
        <f>D39+3</f>
        <v>45684</v>
      </c>
    </row>
    <row r="40" spans="1:6" ht="15" customHeight="1" x14ac:dyDescent="0.25">
      <c r="A40" s="87" t="s">
        <v>26</v>
      </c>
      <c r="B40" s="90">
        <f>B38+1</f>
        <v>714</v>
      </c>
      <c r="C40" s="72">
        <f t="shared" si="5"/>
        <v>45685</v>
      </c>
      <c r="D40" s="77">
        <f t="shared" si="7"/>
        <v>45685</v>
      </c>
      <c r="E40" s="56">
        <f t="shared" si="6"/>
        <v>45689</v>
      </c>
      <c r="F40" s="78">
        <f>D40+4</f>
        <v>45689</v>
      </c>
    </row>
    <row r="41" spans="1:6" ht="15" customHeight="1" x14ac:dyDescent="0.25">
      <c r="A41" s="88" t="s">
        <v>21</v>
      </c>
      <c r="B41" s="94">
        <f>B37+1</f>
        <v>769</v>
      </c>
      <c r="C41" s="68">
        <f t="shared" si="5"/>
        <v>45688</v>
      </c>
      <c r="D41" s="69">
        <f t="shared" si="7"/>
        <v>45688</v>
      </c>
      <c r="E41" s="70">
        <f t="shared" si="6"/>
        <v>45691</v>
      </c>
      <c r="F41" s="69">
        <f>D41+3</f>
        <v>45691</v>
      </c>
    </row>
    <row r="42" spans="1:6" ht="15" customHeight="1" x14ac:dyDescent="0.25">
      <c r="A42" s="159" t="s">
        <v>15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14</v>
      </c>
      <c r="B43" s="158"/>
      <c r="C43" s="158"/>
      <c r="D43" s="158"/>
      <c r="E43" s="158"/>
      <c r="F43" s="2"/>
    </row>
    <row r="44" spans="1:6" x14ac:dyDescent="0.25">
      <c r="A44" s="41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10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11</v>
      </c>
      <c r="F48" s="178"/>
    </row>
    <row r="49" spans="1:6" ht="15" customHeight="1" thickBot="1" x14ac:dyDescent="0.3">
      <c r="A49" s="173"/>
      <c r="B49" s="19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83" t="str">
        <f>A33</f>
        <v>Caribe Navigator</v>
      </c>
      <c r="B50" s="91">
        <f>B33</f>
        <v>767</v>
      </c>
      <c r="C50" s="50">
        <f t="shared" ref="C50:C55" si="8">D50</f>
        <v>45660</v>
      </c>
      <c r="D50" s="35">
        <f>D33</f>
        <v>45660</v>
      </c>
      <c r="E50" s="53">
        <f t="shared" ref="E50:E55" si="9">F50</f>
        <v>45664</v>
      </c>
      <c r="F50" s="36">
        <f>D50+4</f>
        <v>45664</v>
      </c>
    </row>
    <row r="51" spans="1:6" ht="15" customHeight="1" x14ac:dyDescent="0.25">
      <c r="A51" s="84" t="str">
        <f>A35</f>
        <v>Vanquish</v>
      </c>
      <c r="B51" s="92">
        <f>B35</f>
        <v>296</v>
      </c>
      <c r="C51" s="51">
        <f t="shared" si="8"/>
        <v>45667</v>
      </c>
      <c r="D51" s="42">
        <f>D35</f>
        <v>45667</v>
      </c>
      <c r="E51" s="51">
        <f t="shared" si="9"/>
        <v>45671</v>
      </c>
      <c r="F51" s="42">
        <f>D51+4</f>
        <v>45671</v>
      </c>
    </row>
    <row r="52" spans="1:6" ht="15" customHeight="1" x14ac:dyDescent="0.25">
      <c r="A52" s="85" t="str">
        <f>A37</f>
        <v>Caribe Navigator</v>
      </c>
      <c r="B52" s="151">
        <f>B37</f>
        <v>768</v>
      </c>
      <c r="C52" s="50">
        <f t="shared" si="8"/>
        <v>45674</v>
      </c>
      <c r="D52" s="43">
        <f>D37</f>
        <v>45674</v>
      </c>
      <c r="E52" s="53">
        <f t="shared" si="9"/>
        <v>45678</v>
      </c>
      <c r="F52" s="36">
        <f t="shared" ref="F52:F53" si="10">D52+4</f>
        <v>45678</v>
      </c>
    </row>
    <row r="53" spans="1:6" ht="15" customHeight="1" x14ac:dyDescent="0.25">
      <c r="A53" s="84" t="str">
        <f>A39</f>
        <v>Vanquish</v>
      </c>
      <c r="B53" s="92">
        <f>B39</f>
        <v>297</v>
      </c>
      <c r="C53" s="51">
        <f t="shared" si="8"/>
        <v>45681</v>
      </c>
      <c r="D53" s="42">
        <f>D39</f>
        <v>45681</v>
      </c>
      <c r="E53" s="51">
        <f t="shared" si="9"/>
        <v>45685</v>
      </c>
      <c r="F53" s="42">
        <f t="shared" si="10"/>
        <v>45685</v>
      </c>
    </row>
    <row r="54" spans="1:6" ht="12.75" customHeight="1" x14ac:dyDescent="0.25">
      <c r="A54" s="86" t="str">
        <f>A41</f>
        <v>Caribe Navigator</v>
      </c>
      <c r="B54" s="93">
        <f>B41</f>
        <v>769</v>
      </c>
      <c r="C54" s="50">
        <f t="shared" si="8"/>
        <v>45688</v>
      </c>
      <c r="D54" s="67">
        <f>D41</f>
        <v>45688</v>
      </c>
      <c r="E54" s="53">
        <f t="shared" si="9"/>
        <v>45692</v>
      </c>
      <c r="F54" s="36">
        <f>D54+4</f>
        <v>45692</v>
      </c>
    </row>
    <row r="55" spans="1:6" ht="15" customHeight="1" x14ac:dyDescent="0.25">
      <c r="A55" s="84" t="str">
        <f>A53</f>
        <v>Vanquish</v>
      </c>
      <c r="B55" s="92">
        <f>B53+1</f>
        <v>298</v>
      </c>
      <c r="C55" s="51">
        <f t="shared" si="8"/>
        <v>45695</v>
      </c>
      <c r="D55" s="42">
        <f>D54+7</f>
        <v>45695</v>
      </c>
      <c r="E55" s="51">
        <f t="shared" si="9"/>
        <v>45699</v>
      </c>
      <c r="F55" s="42">
        <f>D55+4</f>
        <v>45699</v>
      </c>
    </row>
    <row r="56" spans="1:6" ht="12.75" customHeight="1" x14ac:dyDescent="0.25">
      <c r="A56" s="159" t="s">
        <v>16</v>
      </c>
      <c r="B56" s="159"/>
      <c r="C56" s="159"/>
      <c r="D56" s="159"/>
      <c r="E56" s="159"/>
      <c r="F56" s="2"/>
    </row>
    <row r="57" spans="1:6" ht="12.75" customHeight="1" x14ac:dyDescent="0.25">
      <c r="A57" s="158" t="s">
        <v>14</v>
      </c>
      <c r="B57" s="158"/>
      <c r="C57" s="158"/>
      <c r="D57" s="158"/>
      <c r="E57" s="158"/>
      <c r="F57" s="2"/>
    </row>
    <row r="58" spans="1:6" ht="17.25" customHeight="1" x14ac:dyDescent="0.25">
      <c r="A58" s="117" t="s">
        <v>32</v>
      </c>
      <c r="B58" s="81"/>
      <c r="C58" s="81"/>
      <c r="D58" s="81"/>
      <c r="E58" s="81"/>
      <c r="F58" s="2"/>
    </row>
    <row r="59" spans="1:6" ht="26.25" customHeight="1" x14ac:dyDescent="0.25">
      <c r="A59" s="7"/>
      <c r="B59" s="8"/>
      <c r="C59" s="9"/>
      <c r="D59" s="10"/>
      <c r="E59" s="9"/>
      <c r="F59" s="160"/>
    </row>
    <row r="60" spans="1:6" ht="18.75" customHeight="1" x14ac:dyDescent="0.25">
      <c r="A60" s="162" t="s">
        <v>0</v>
      </c>
      <c r="B60" s="163"/>
      <c r="C60" s="164" t="s">
        <v>12</v>
      </c>
      <c r="D60" s="165"/>
      <c r="E60" s="11"/>
      <c r="F60" s="161"/>
    </row>
    <row r="61" spans="1:6" ht="15" customHeight="1" x14ac:dyDescent="0.25">
      <c r="A61" s="166" t="s">
        <v>2</v>
      </c>
      <c r="B61" s="166" t="s">
        <v>3</v>
      </c>
      <c r="C61" s="168" t="s">
        <v>4</v>
      </c>
      <c r="D61" s="169"/>
      <c r="E61" s="170" t="s">
        <v>13</v>
      </c>
      <c r="F61" s="171"/>
    </row>
    <row r="62" spans="1:6" ht="15" customHeight="1" x14ac:dyDescent="0.25">
      <c r="A62" s="167"/>
      <c r="B62" s="167"/>
      <c r="C62" s="58" t="s">
        <v>6</v>
      </c>
      <c r="D62" s="58" t="s">
        <v>7</v>
      </c>
      <c r="E62" s="58" t="s">
        <v>6</v>
      </c>
      <c r="F62" s="58" t="s">
        <v>7</v>
      </c>
    </row>
    <row r="63" spans="1:6" ht="15" customHeight="1" x14ac:dyDescent="0.25">
      <c r="A63" s="97" t="str">
        <f>A32</f>
        <v>Vanquish</v>
      </c>
      <c r="B63" s="107">
        <f>B32</f>
        <v>295</v>
      </c>
      <c r="C63" s="99">
        <f>D63</f>
        <v>45657</v>
      </c>
      <c r="D63" s="100">
        <f>D32</f>
        <v>45657</v>
      </c>
      <c r="E63" s="99">
        <f>F63</f>
        <v>45660</v>
      </c>
      <c r="F63" s="100">
        <f>D63+3</f>
        <v>45660</v>
      </c>
    </row>
    <row r="64" spans="1:6" ht="15" customHeight="1" x14ac:dyDescent="0.25">
      <c r="A64" s="59" t="str">
        <f>A34</f>
        <v>Caribe Mariner</v>
      </c>
      <c r="B64" s="60">
        <f>B34</f>
        <v>712</v>
      </c>
      <c r="C64" s="61">
        <f t="shared" ref="C64:C67" si="11">D64</f>
        <v>45664</v>
      </c>
      <c r="D64" s="62">
        <f>D34</f>
        <v>45664</v>
      </c>
      <c r="E64" s="145">
        <f t="shared" ref="E64:E67" si="12">F64</f>
        <v>45667</v>
      </c>
      <c r="F64" s="63">
        <f>D64+3</f>
        <v>45667</v>
      </c>
    </row>
    <row r="65" spans="1:7" ht="15" customHeight="1" x14ac:dyDescent="0.25">
      <c r="A65" s="101" t="str">
        <f>A36</f>
        <v>Caribe Voyager</v>
      </c>
      <c r="B65" s="147">
        <f>B36</f>
        <v>59</v>
      </c>
      <c r="C65" s="102">
        <f t="shared" si="11"/>
        <v>45671</v>
      </c>
      <c r="D65" s="103">
        <f>D36</f>
        <v>45671</v>
      </c>
      <c r="E65" s="102">
        <f t="shared" si="12"/>
        <v>45674</v>
      </c>
      <c r="F65" s="104">
        <f t="shared" ref="F65:F67" si="13">D65+3</f>
        <v>45674</v>
      </c>
    </row>
    <row r="66" spans="1:7" ht="15" customHeight="1" x14ac:dyDescent="0.25">
      <c r="A66" s="59" t="str">
        <f>A38</f>
        <v>Caribe Mariner</v>
      </c>
      <c r="B66" s="106">
        <f>B38</f>
        <v>713</v>
      </c>
      <c r="C66" s="61">
        <f t="shared" si="11"/>
        <v>45678</v>
      </c>
      <c r="D66" s="62">
        <f>D38</f>
        <v>45678</v>
      </c>
      <c r="E66" s="61">
        <f t="shared" si="12"/>
        <v>45681</v>
      </c>
      <c r="F66" s="63">
        <f t="shared" si="13"/>
        <v>45681</v>
      </c>
    </row>
    <row r="67" spans="1:7" ht="15" customHeight="1" x14ac:dyDescent="0.25">
      <c r="A67" s="108" t="str">
        <f>A40</f>
        <v>Caribe Mariner</v>
      </c>
      <c r="B67" s="98">
        <f>B40</f>
        <v>714</v>
      </c>
      <c r="C67" s="65">
        <f t="shared" si="11"/>
        <v>45685</v>
      </c>
      <c r="D67" s="71">
        <f>D40</f>
        <v>45685</v>
      </c>
      <c r="E67" s="65">
        <f t="shared" si="12"/>
        <v>45688</v>
      </c>
      <c r="F67" s="66">
        <f t="shared" si="13"/>
        <v>45688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58" t="s">
        <v>14</v>
      </c>
      <c r="B69" s="158"/>
      <c r="C69" s="158"/>
      <c r="D69" s="158"/>
      <c r="E69" s="158"/>
      <c r="F69" s="26"/>
    </row>
    <row r="70" spans="1:7" ht="12.75" customHeight="1" x14ac:dyDescent="0.25">
      <c r="A70" s="12"/>
      <c r="B70" s="20"/>
      <c r="C70" s="13"/>
      <c r="D70" s="21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C278B-DD29-4498-A222-BDAABEE1F7BA}">
  <sheetPr>
    <tabColor rgb="FFFFFF00"/>
  </sheetPr>
  <dimension ref="A1:K70"/>
  <sheetViews>
    <sheetView topLeftCell="A26" zoomScale="120" zoomScaleNormal="120" workbookViewId="0">
      <selection sqref="A1:F1"/>
    </sheetView>
  </sheetViews>
  <sheetFormatPr defaultRowHeight="15" x14ac:dyDescent="0.25"/>
  <cols>
    <col min="1" max="1" width="20.42578125" customWidth="1"/>
    <col min="2" max="2" width="7.140625" customWidth="1"/>
    <col min="3" max="3" width="13.5703125" customWidth="1"/>
    <col min="4" max="4" width="12.140625" customWidth="1"/>
    <col min="5" max="5" width="13" customWidth="1"/>
    <col min="6" max="6" width="14.28515625" customWidth="1"/>
    <col min="7" max="7" width="3" customWidth="1"/>
  </cols>
  <sheetData>
    <row r="1" spans="1:11" ht="26.25" x14ac:dyDescent="0.4">
      <c r="A1" s="186">
        <v>45627</v>
      </c>
      <c r="B1" s="186"/>
      <c r="C1" s="186"/>
      <c r="D1" s="186"/>
      <c r="E1" s="186"/>
      <c r="F1" s="186"/>
    </row>
    <row r="2" spans="1:11" ht="15" customHeight="1" x14ac:dyDescent="0.25">
      <c r="C2" s="33" t="s">
        <v>19</v>
      </c>
      <c r="D2" s="34">
        <f ca="1">NOW()</f>
        <v>45846.490394097222</v>
      </c>
      <c r="E2" s="22"/>
      <c r="F2" s="22"/>
    </row>
    <row r="3" spans="1:11" ht="90" customHeight="1" x14ac:dyDescent="0.25">
      <c r="A3" s="32"/>
      <c r="B3" s="32"/>
      <c r="C3" s="32"/>
      <c r="D3" s="16" t="s">
        <v>24</v>
      </c>
      <c r="F3" s="16" t="s">
        <v>25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187"/>
      <c r="B5" s="187"/>
      <c r="C5" s="187"/>
      <c r="D5" s="187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160"/>
    </row>
    <row r="7" spans="1:11" ht="18.75" customHeight="1" x14ac:dyDescent="0.25">
      <c r="A7" s="162" t="s">
        <v>0</v>
      </c>
      <c r="B7" s="163"/>
      <c r="C7" s="164" t="s">
        <v>1</v>
      </c>
      <c r="D7" s="165"/>
      <c r="E7" s="11"/>
      <c r="F7" s="161"/>
    </row>
    <row r="8" spans="1:11" ht="15" customHeight="1" x14ac:dyDescent="0.25">
      <c r="A8" s="188" t="s">
        <v>2</v>
      </c>
      <c r="B8" s="188" t="s">
        <v>3</v>
      </c>
      <c r="C8" s="190" t="s">
        <v>4</v>
      </c>
      <c r="D8" s="191"/>
      <c r="E8" s="192" t="s">
        <v>5</v>
      </c>
      <c r="F8" s="193"/>
    </row>
    <row r="9" spans="1:11" ht="15" customHeight="1" thickBot="1" x14ac:dyDescent="0.3">
      <c r="A9" s="189"/>
      <c r="B9" s="189"/>
      <c r="C9" s="31" t="s">
        <v>6</v>
      </c>
      <c r="D9" s="31" t="s">
        <v>7</v>
      </c>
      <c r="E9" s="31" t="s">
        <v>6</v>
      </c>
      <c r="F9" s="31" t="s">
        <v>7</v>
      </c>
    </row>
    <row r="10" spans="1:11" ht="15" customHeight="1" thickTop="1" x14ac:dyDescent="0.25">
      <c r="A10" s="37" t="s">
        <v>28</v>
      </c>
      <c r="B10" s="114">
        <v>53</v>
      </c>
      <c r="C10" s="45">
        <f t="shared" ref="C10:C19" si="0">D10</f>
        <v>45628</v>
      </c>
      <c r="D10" s="39">
        <v>45628</v>
      </c>
      <c r="E10" s="55">
        <f>F10</f>
        <v>45630</v>
      </c>
      <c r="F10" s="38">
        <f>D10+2</f>
        <v>45630</v>
      </c>
      <c r="I10" s="27"/>
      <c r="J10" s="28"/>
      <c r="K10" s="29"/>
    </row>
    <row r="11" spans="1:11" ht="15" customHeight="1" x14ac:dyDescent="0.25">
      <c r="A11" s="47" t="s">
        <v>20</v>
      </c>
      <c r="B11" s="82">
        <v>668</v>
      </c>
      <c r="C11" s="57">
        <f t="shared" si="0"/>
        <v>45631</v>
      </c>
      <c r="D11" s="48">
        <f>D10+3</f>
        <v>45631</v>
      </c>
      <c r="E11" s="54">
        <f t="shared" ref="E11:E19" si="1">F11</f>
        <v>45633</v>
      </c>
      <c r="F11" s="49">
        <f t="shared" ref="F11:F19" si="2">D11+2</f>
        <v>45633</v>
      </c>
      <c r="I11" s="27"/>
      <c r="J11" s="28"/>
      <c r="K11" s="29"/>
    </row>
    <row r="12" spans="1:11" ht="15" customHeight="1" x14ac:dyDescent="0.25">
      <c r="A12" s="37" t="s">
        <v>28</v>
      </c>
      <c r="B12" s="113">
        <f t="shared" ref="B12:B18" si="3">B10+1</f>
        <v>54</v>
      </c>
      <c r="C12" s="95">
        <f t="shared" si="0"/>
        <v>45635</v>
      </c>
      <c r="D12" s="38">
        <f>D10+7</f>
        <v>45635</v>
      </c>
      <c r="E12" s="55">
        <f t="shared" si="1"/>
        <v>45637</v>
      </c>
      <c r="F12" s="38">
        <f t="shared" si="2"/>
        <v>45637</v>
      </c>
      <c r="I12" s="30"/>
      <c r="J12" s="28"/>
      <c r="K12" s="29"/>
    </row>
    <row r="13" spans="1:11" ht="15" customHeight="1" x14ac:dyDescent="0.25">
      <c r="A13" s="47" t="s">
        <v>20</v>
      </c>
      <c r="B13" s="82">
        <f t="shared" si="3"/>
        <v>669</v>
      </c>
      <c r="C13" s="46">
        <f t="shared" si="0"/>
        <v>45638</v>
      </c>
      <c r="D13" s="49">
        <f>D11+7</f>
        <v>45638</v>
      </c>
      <c r="E13" s="52">
        <f t="shared" si="1"/>
        <v>45640</v>
      </c>
      <c r="F13" s="49">
        <f t="shared" si="2"/>
        <v>45640</v>
      </c>
      <c r="I13" s="30"/>
      <c r="J13" s="28"/>
      <c r="K13" s="29"/>
    </row>
    <row r="14" spans="1:11" ht="12.75" customHeight="1" x14ac:dyDescent="0.25">
      <c r="A14" s="37" t="s">
        <v>28</v>
      </c>
      <c r="B14" s="113">
        <f t="shared" si="3"/>
        <v>55</v>
      </c>
      <c r="C14" s="95">
        <f t="shared" si="0"/>
        <v>45642</v>
      </c>
      <c r="D14" s="38">
        <f>D12+7</f>
        <v>45642</v>
      </c>
      <c r="E14" s="55">
        <f t="shared" si="1"/>
        <v>45644</v>
      </c>
      <c r="F14" s="38">
        <f t="shared" si="2"/>
        <v>45644</v>
      </c>
      <c r="I14" s="30"/>
      <c r="J14" s="28"/>
      <c r="K14" s="29"/>
    </row>
    <row r="15" spans="1:11" ht="15" customHeight="1" x14ac:dyDescent="0.25">
      <c r="A15" s="47" t="s">
        <v>20</v>
      </c>
      <c r="B15" s="82">
        <f t="shared" si="3"/>
        <v>670</v>
      </c>
      <c r="C15" s="46">
        <f t="shared" si="0"/>
        <v>45645</v>
      </c>
      <c r="D15" s="49">
        <f>D13+7</f>
        <v>45645</v>
      </c>
      <c r="E15" s="52">
        <f t="shared" si="1"/>
        <v>45647</v>
      </c>
      <c r="F15" s="49">
        <f t="shared" si="2"/>
        <v>45647</v>
      </c>
      <c r="I15" s="30"/>
      <c r="J15" s="28"/>
      <c r="K15" s="29"/>
    </row>
    <row r="16" spans="1:11" ht="15" customHeight="1" x14ac:dyDescent="0.25">
      <c r="A16" s="37" t="s">
        <v>28</v>
      </c>
      <c r="B16" s="113">
        <f t="shared" si="3"/>
        <v>56</v>
      </c>
      <c r="C16" s="45">
        <f t="shared" si="0"/>
        <v>45650</v>
      </c>
      <c r="D16" s="38">
        <f>D14+8</f>
        <v>45650</v>
      </c>
      <c r="E16" s="55">
        <f t="shared" si="1"/>
        <v>45653</v>
      </c>
      <c r="F16" s="38">
        <f>D16+3</f>
        <v>45653</v>
      </c>
      <c r="I16" s="30"/>
      <c r="J16" s="28"/>
      <c r="K16" s="29"/>
    </row>
    <row r="17" spans="1:11" ht="15" customHeight="1" x14ac:dyDescent="0.25">
      <c r="A17" s="47" t="s">
        <v>35</v>
      </c>
      <c r="B17" s="82"/>
      <c r="C17" s="46">
        <f t="shared" si="0"/>
        <v>45652</v>
      </c>
      <c r="D17" s="49">
        <f>D15+7</f>
        <v>45652</v>
      </c>
      <c r="E17" s="54">
        <f t="shared" si="1"/>
        <v>45654</v>
      </c>
      <c r="F17" s="49">
        <f>D17+2</f>
        <v>45654</v>
      </c>
      <c r="I17" s="30"/>
      <c r="J17" s="28"/>
      <c r="K17" s="29"/>
    </row>
    <row r="18" spans="1:11" ht="15" customHeight="1" x14ac:dyDescent="0.25">
      <c r="A18" s="37" t="s">
        <v>28</v>
      </c>
      <c r="B18" s="113">
        <f t="shared" si="3"/>
        <v>57</v>
      </c>
      <c r="C18" s="45">
        <f t="shared" si="0"/>
        <v>45656</v>
      </c>
      <c r="D18" s="38">
        <f>D16+6</f>
        <v>45656</v>
      </c>
      <c r="E18" s="55">
        <f t="shared" si="1"/>
        <v>45659</v>
      </c>
      <c r="F18" s="38">
        <f>D18+3</f>
        <v>45659</v>
      </c>
      <c r="I18" s="30"/>
      <c r="J18" s="28"/>
      <c r="K18" s="29"/>
    </row>
    <row r="19" spans="1:11" ht="15" customHeight="1" x14ac:dyDescent="0.25">
      <c r="A19" s="47" t="s">
        <v>20</v>
      </c>
      <c r="B19" s="82">
        <f>B15+1</f>
        <v>671</v>
      </c>
      <c r="C19" s="46">
        <f t="shared" si="0"/>
        <v>45659</v>
      </c>
      <c r="D19" s="49">
        <f>D17+7</f>
        <v>45659</v>
      </c>
      <c r="E19" s="52">
        <f t="shared" si="1"/>
        <v>45661</v>
      </c>
      <c r="F19" s="49">
        <f t="shared" si="2"/>
        <v>45661</v>
      </c>
      <c r="I19" s="30"/>
      <c r="J19" s="28"/>
      <c r="K19" s="29"/>
    </row>
    <row r="20" spans="1:11" ht="9" customHeight="1" x14ac:dyDescent="0.25">
      <c r="A20" s="12"/>
      <c r="B20" s="12"/>
      <c r="C20" s="12"/>
      <c r="D20" s="12"/>
      <c r="E20" s="40"/>
      <c r="F20" s="14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41"/>
      <c r="B26" s="15"/>
      <c r="C26" s="16"/>
      <c r="D26" s="17"/>
      <c r="E26" s="16"/>
      <c r="F26" s="17"/>
    </row>
    <row r="27" spans="1:11" ht="7.5" customHeight="1" x14ac:dyDescent="0.25">
      <c r="A27" s="81"/>
      <c r="B27" s="15"/>
      <c r="C27" s="16"/>
      <c r="D27" s="17"/>
      <c r="E27" s="16"/>
      <c r="F27" s="17"/>
    </row>
    <row r="28" spans="1:11" ht="29.25" customHeight="1" x14ac:dyDescent="0.25">
      <c r="A28" s="7"/>
      <c r="B28" s="7"/>
      <c r="C28" s="7"/>
      <c r="D28" s="9"/>
      <c r="E28" s="18"/>
      <c r="F28" s="160"/>
    </row>
    <row r="29" spans="1:11" ht="18.75" customHeight="1" x14ac:dyDescent="0.25">
      <c r="A29" s="162" t="s">
        <v>0</v>
      </c>
      <c r="B29" s="163"/>
      <c r="C29" s="179" t="s">
        <v>8</v>
      </c>
      <c r="D29" s="180"/>
      <c r="E29" s="11"/>
      <c r="F29" s="161"/>
    </row>
    <row r="30" spans="1:11" ht="15" customHeight="1" x14ac:dyDescent="0.25">
      <c r="A30" s="181" t="s">
        <v>2</v>
      </c>
      <c r="B30" s="181" t="s">
        <v>3</v>
      </c>
      <c r="C30" s="183" t="s">
        <v>4</v>
      </c>
      <c r="D30" s="184"/>
      <c r="E30" s="185" t="s">
        <v>9</v>
      </c>
      <c r="F30" s="184"/>
    </row>
    <row r="31" spans="1:11" ht="15" customHeight="1" x14ac:dyDescent="0.25">
      <c r="A31" s="182"/>
      <c r="B31" s="182"/>
      <c r="C31" s="74" t="s">
        <v>6</v>
      </c>
      <c r="D31" s="80" t="s">
        <v>7</v>
      </c>
      <c r="E31" s="75" t="s">
        <v>6</v>
      </c>
      <c r="F31" s="75" t="s">
        <v>7</v>
      </c>
    </row>
    <row r="32" spans="1:11" ht="15" customHeight="1" x14ac:dyDescent="0.25">
      <c r="A32" s="87" t="s">
        <v>26</v>
      </c>
      <c r="B32" s="118">
        <v>709</v>
      </c>
      <c r="C32" s="76">
        <f t="shared" ref="C32:C41" si="4">D32</f>
        <v>45629</v>
      </c>
      <c r="D32" s="79">
        <f>D10+1</f>
        <v>45629</v>
      </c>
      <c r="E32" s="56">
        <f t="shared" ref="E32:E41" si="5">F32</f>
        <v>45633</v>
      </c>
      <c r="F32" s="78">
        <f>D32+4</f>
        <v>45633</v>
      </c>
    </row>
    <row r="33" spans="1:6" ht="15" customHeight="1" x14ac:dyDescent="0.25">
      <c r="A33" s="88" t="s">
        <v>21</v>
      </c>
      <c r="B33" s="94">
        <v>764</v>
      </c>
      <c r="C33" s="68">
        <f t="shared" si="4"/>
        <v>45632</v>
      </c>
      <c r="D33" s="69">
        <f>D32+3</f>
        <v>45632</v>
      </c>
      <c r="E33" s="70">
        <f t="shared" si="5"/>
        <v>45635</v>
      </c>
      <c r="F33" s="69">
        <f>D33+3</f>
        <v>45635</v>
      </c>
    </row>
    <row r="34" spans="1:6" ht="15" customHeight="1" x14ac:dyDescent="0.25">
      <c r="A34" s="87" t="s">
        <v>26</v>
      </c>
      <c r="B34" s="90">
        <f>B32+1</f>
        <v>710</v>
      </c>
      <c r="C34" s="76">
        <f t="shared" si="4"/>
        <v>45636</v>
      </c>
      <c r="D34" s="77">
        <f t="shared" ref="D34:D41" si="6">D32+7</f>
        <v>45636</v>
      </c>
      <c r="E34" s="56">
        <f t="shared" si="5"/>
        <v>45640</v>
      </c>
      <c r="F34" s="78">
        <f>D34+4</f>
        <v>45640</v>
      </c>
    </row>
    <row r="35" spans="1:6" ht="15" customHeight="1" x14ac:dyDescent="0.25">
      <c r="A35" s="88" t="s">
        <v>22</v>
      </c>
      <c r="B35" s="94">
        <v>293</v>
      </c>
      <c r="C35" s="68">
        <f t="shared" si="4"/>
        <v>45639</v>
      </c>
      <c r="D35" s="69">
        <f t="shared" si="6"/>
        <v>45639</v>
      </c>
      <c r="E35" s="70">
        <f t="shared" si="5"/>
        <v>45642</v>
      </c>
      <c r="F35" s="69">
        <f>D35+3</f>
        <v>45642</v>
      </c>
    </row>
    <row r="36" spans="1:6" ht="15" customHeight="1" x14ac:dyDescent="0.25">
      <c r="A36" s="87" t="s">
        <v>26</v>
      </c>
      <c r="B36" s="90">
        <f>B34+1</f>
        <v>711</v>
      </c>
      <c r="C36" s="76">
        <f t="shared" si="4"/>
        <v>45643</v>
      </c>
      <c r="D36" s="77">
        <f t="shared" si="6"/>
        <v>45643</v>
      </c>
      <c r="E36" s="56">
        <f t="shared" si="5"/>
        <v>45647</v>
      </c>
      <c r="F36" s="78">
        <f>D36+4</f>
        <v>45647</v>
      </c>
    </row>
    <row r="37" spans="1:6" ht="15" customHeight="1" x14ac:dyDescent="0.25">
      <c r="A37" s="88" t="s">
        <v>21</v>
      </c>
      <c r="B37" s="94">
        <f>B33+1</f>
        <v>765</v>
      </c>
      <c r="C37" s="68">
        <f t="shared" si="4"/>
        <v>45646</v>
      </c>
      <c r="D37" s="69">
        <f t="shared" si="6"/>
        <v>45646</v>
      </c>
      <c r="E37" s="70">
        <f t="shared" si="5"/>
        <v>45649</v>
      </c>
      <c r="F37" s="69">
        <f>D37+3</f>
        <v>45649</v>
      </c>
    </row>
    <row r="38" spans="1:6" ht="15" customHeight="1" x14ac:dyDescent="0.25">
      <c r="A38" s="87" t="s">
        <v>35</v>
      </c>
      <c r="B38" s="90"/>
      <c r="C38" s="72">
        <f t="shared" si="4"/>
        <v>45650</v>
      </c>
      <c r="D38" s="77">
        <f t="shared" si="6"/>
        <v>45650</v>
      </c>
      <c r="E38" s="56">
        <f t="shared" si="5"/>
        <v>45654</v>
      </c>
      <c r="F38" s="78">
        <f>D38+4</f>
        <v>45654</v>
      </c>
    </row>
    <row r="39" spans="1:6" ht="15" customHeight="1" x14ac:dyDescent="0.25">
      <c r="A39" s="88" t="s">
        <v>22</v>
      </c>
      <c r="B39" s="94">
        <v>295</v>
      </c>
      <c r="C39" s="68">
        <f t="shared" si="4"/>
        <v>45653</v>
      </c>
      <c r="D39" s="69">
        <f t="shared" si="6"/>
        <v>45653</v>
      </c>
      <c r="E39" s="70">
        <f t="shared" si="5"/>
        <v>45656</v>
      </c>
      <c r="F39" s="69">
        <f>D39+3</f>
        <v>45656</v>
      </c>
    </row>
    <row r="40" spans="1:6" ht="15" customHeight="1" x14ac:dyDescent="0.25">
      <c r="A40" s="87" t="s">
        <v>26</v>
      </c>
      <c r="B40" s="90">
        <v>712</v>
      </c>
      <c r="C40" s="72">
        <f t="shared" si="4"/>
        <v>45657</v>
      </c>
      <c r="D40" s="77">
        <f t="shared" si="6"/>
        <v>45657</v>
      </c>
      <c r="E40" s="56">
        <f t="shared" si="5"/>
        <v>45661</v>
      </c>
      <c r="F40" s="78">
        <f>D40+4</f>
        <v>45661</v>
      </c>
    </row>
    <row r="41" spans="1:6" ht="15" customHeight="1" x14ac:dyDescent="0.25">
      <c r="A41" s="88" t="s">
        <v>21</v>
      </c>
      <c r="B41" s="94">
        <f>B37+1</f>
        <v>766</v>
      </c>
      <c r="C41" s="68">
        <f t="shared" si="4"/>
        <v>45660</v>
      </c>
      <c r="D41" s="69">
        <f t="shared" si="6"/>
        <v>45660</v>
      </c>
      <c r="E41" s="70">
        <f t="shared" si="5"/>
        <v>45663</v>
      </c>
      <c r="F41" s="69">
        <f>D41+3</f>
        <v>45663</v>
      </c>
    </row>
    <row r="42" spans="1:6" ht="15" customHeight="1" x14ac:dyDescent="0.25">
      <c r="A42" s="159" t="s">
        <v>15</v>
      </c>
      <c r="B42" s="159"/>
      <c r="C42" s="159"/>
      <c r="D42" s="159"/>
      <c r="E42" s="159"/>
      <c r="F42" s="2"/>
    </row>
    <row r="43" spans="1:6" ht="15" customHeight="1" x14ac:dyDescent="0.25">
      <c r="A43" s="158" t="s">
        <v>14</v>
      </c>
      <c r="B43" s="158"/>
      <c r="C43" s="158"/>
      <c r="D43" s="158"/>
      <c r="E43" s="158"/>
      <c r="F43" s="2"/>
    </row>
    <row r="44" spans="1:6" x14ac:dyDescent="0.25">
      <c r="A44" s="41"/>
      <c r="B44" s="15"/>
      <c r="C44" s="16"/>
      <c r="D44" s="17"/>
      <c r="E44" s="16"/>
      <c r="F44" s="17"/>
    </row>
    <row r="45" spans="1:6" ht="7.5" customHeight="1" x14ac:dyDescent="0.25">
      <c r="A45" s="2"/>
      <c r="B45" s="15"/>
      <c r="C45" s="16"/>
      <c r="D45" s="17"/>
      <c r="E45" s="16"/>
      <c r="F45" s="17"/>
    </row>
    <row r="46" spans="1:6" ht="26.25" customHeight="1" x14ac:dyDescent="0.25">
      <c r="A46" s="7"/>
      <c r="B46" s="8"/>
      <c r="C46" s="9"/>
      <c r="D46" s="10"/>
      <c r="E46" s="9"/>
      <c r="F46" s="160"/>
    </row>
    <row r="47" spans="1:6" ht="18.75" customHeight="1" x14ac:dyDescent="0.25">
      <c r="A47" s="162" t="s">
        <v>0</v>
      </c>
      <c r="B47" s="163"/>
      <c r="C47" s="164" t="s">
        <v>10</v>
      </c>
      <c r="D47" s="165"/>
      <c r="E47" s="11"/>
      <c r="F47" s="161"/>
    </row>
    <row r="48" spans="1:6" ht="15" customHeight="1" x14ac:dyDescent="0.25">
      <c r="A48" s="172" t="s">
        <v>2</v>
      </c>
      <c r="B48" s="172" t="s">
        <v>3</v>
      </c>
      <c r="C48" s="175" t="s">
        <v>4</v>
      </c>
      <c r="D48" s="176"/>
      <c r="E48" s="177" t="s">
        <v>11</v>
      </c>
      <c r="F48" s="178"/>
    </row>
    <row r="49" spans="1:6" ht="15" customHeight="1" thickBot="1" x14ac:dyDescent="0.3">
      <c r="A49" s="173"/>
      <c r="B49" s="194"/>
      <c r="C49" s="19" t="s">
        <v>6</v>
      </c>
      <c r="D49" s="19" t="s">
        <v>7</v>
      </c>
      <c r="E49" s="19" t="s">
        <v>6</v>
      </c>
      <c r="F49" s="19" t="s">
        <v>7</v>
      </c>
    </row>
    <row r="50" spans="1:6" ht="15" customHeight="1" thickTop="1" x14ac:dyDescent="0.25">
      <c r="A50" s="83" t="str">
        <f>A33</f>
        <v>Caribe Navigator</v>
      </c>
      <c r="B50" s="91">
        <f>B33</f>
        <v>764</v>
      </c>
      <c r="C50" s="50">
        <f t="shared" ref="C50:C55" si="7">D50</f>
        <v>45632</v>
      </c>
      <c r="D50" s="35">
        <f>D33</f>
        <v>45632</v>
      </c>
      <c r="E50" s="53">
        <f t="shared" ref="E50:E55" si="8">F50</f>
        <v>45636</v>
      </c>
      <c r="F50" s="36">
        <f>D50+4</f>
        <v>45636</v>
      </c>
    </row>
    <row r="51" spans="1:6" ht="15" customHeight="1" x14ac:dyDescent="0.25">
      <c r="A51" s="84" t="str">
        <f>A35</f>
        <v>Vanquish</v>
      </c>
      <c r="B51" s="92">
        <f>B35</f>
        <v>293</v>
      </c>
      <c r="C51" s="51">
        <f t="shared" si="7"/>
        <v>45639</v>
      </c>
      <c r="D51" s="42">
        <f>D35</f>
        <v>45639</v>
      </c>
      <c r="E51" s="51">
        <f t="shared" si="8"/>
        <v>45643</v>
      </c>
      <c r="F51" s="42">
        <f>D51+4</f>
        <v>45643</v>
      </c>
    </row>
    <row r="52" spans="1:6" ht="15" customHeight="1" x14ac:dyDescent="0.25">
      <c r="A52" s="85" t="s">
        <v>22</v>
      </c>
      <c r="B52" s="93">
        <v>294</v>
      </c>
      <c r="C52" s="50">
        <f t="shared" si="7"/>
        <v>45646</v>
      </c>
      <c r="D52" s="43">
        <f>D37</f>
        <v>45646</v>
      </c>
      <c r="E52" s="53">
        <f t="shared" si="8"/>
        <v>45650</v>
      </c>
      <c r="F52" s="36">
        <f t="shared" ref="F52:F53" si="9">D52+4</f>
        <v>45650</v>
      </c>
    </row>
    <row r="53" spans="1:6" ht="15" customHeight="1" x14ac:dyDescent="0.25">
      <c r="A53" s="84" t="str">
        <f>A39</f>
        <v>Vanquish</v>
      </c>
      <c r="B53" s="92">
        <f>B39</f>
        <v>295</v>
      </c>
      <c r="C53" s="51">
        <f t="shared" si="7"/>
        <v>45653</v>
      </c>
      <c r="D53" s="42">
        <f>D39</f>
        <v>45653</v>
      </c>
      <c r="E53" s="51">
        <f t="shared" si="8"/>
        <v>45657</v>
      </c>
      <c r="F53" s="42">
        <f t="shared" si="9"/>
        <v>45657</v>
      </c>
    </row>
    <row r="54" spans="1:6" ht="12.75" customHeight="1" x14ac:dyDescent="0.25">
      <c r="A54" s="86" t="str">
        <f>A41</f>
        <v>Caribe Navigator</v>
      </c>
      <c r="B54" s="93">
        <f>B41</f>
        <v>766</v>
      </c>
      <c r="C54" s="50">
        <f t="shared" si="7"/>
        <v>45660</v>
      </c>
      <c r="D54" s="67">
        <f>D41</f>
        <v>45660</v>
      </c>
      <c r="E54" s="53">
        <f t="shared" si="8"/>
        <v>45664</v>
      </c>
      <c r="F54" s="36">
        <f>D54+4</f>
        <v>45664</v>
      </c>
    </row>
    <row r="55" spans="1:6" ht="15" customHeight="1" x14ac:dyDescent="0.25">
      <c r="A55" s="84" t="str">
        <f>A53</f>
        <v>Vanquish</v>
      </c>
      <c r="B55" s="92">
        <f>B53+1</f>
        <v>296</v>
      </c>
      <c r="C55" s="51">
        <f t="shared" si="7"/>
        <v>45667</v>
      </c>
      <c r="D55" s="42">
        <f>D54+7</f>
        <v>45667</v>
      </c>
      <c r="E55" s="51">
        <f t="shared" si="8"/>
        <v>45671</v>
      </c>
      <c r="F55" s="42">
        <f>D55+4</f>
        <v>45671</v>
      </c>
    </row>
    <row r="56" spans="1:6" ht="12.75" customHeight="1" x14ac:dyDescent="0.25">
      <c r="A56" s="159" t="s">
        <v>16</v>
      </c>
      <c r="B56" s="159"/>
      <c r="C56" s="159"/>
      <c r="D56" s="159"/>
      <c r="E56" s="159"/>
      <c r="F56" s="2"/>
    </row>
    <row r="57" spans="1:6" ht="12.75" customHeight="1" x14ac:dyDescent="0.25">
      <c r="A57" s="158" t="s">
        <v>14</v>
      </c>
      <c r="B57" s="158"/>
      <c r="C57" s="158"/>
      <c r="D57" s="158"/>
      <c r="E57" s="158"/>
      <c r="F57" s="2"/>
    </row>
    <row r="58" spans="1:6" ht="17.25" customHeight="1" x14ac:dyDescent="0.25">
      <c r="A58" s="117" t="s">
        <v>32</v>
      </c>
      <c r="B58" s="81"/>
      <c r="C58" s="81"/>
      <c r="D58" s="81"/>
      <c r="E58" s="81"/>
      <c r="F58" s="2"/>
    </row>
    <row r="59" spans="1:6" ht="26.25" customHeight="1" x14ac:dyDescent="0.25">
      <c r="A59" s="7"/>
      <c r="B59" s="8"/>
      <c r="C59" s="9"/>
      <c r="D59" s="10"/>
      <c r="E59" s="9"/>
      <c r="F59" s="160"/>
    </row>
    <row r="60" spans="1:6" ht="18.75" customHeight="1" x14ac:dyDescent="0.25">
      <c r="A60" s="162" t="s">
        <v>0</v>
      </c>
      <c r="B60" s="163"/>
      <c r="C60" s="164" t="s">
        <v>12</v>
      </c>
      <c r="D60" s="165"/>
      <c r="E60" s="11"/>
      <c r="F60" s="161"/>
    </row>
    <row r="61" spans="1:6" ht="15" customHeight="1" x14ac:dyDescent="0.25">
      <c r="A61" s="166" t="s">
        <v>2</v>
      </c>
      <c r="B61" s="166" t="s">
        <v>3</v>
      </c>
      <c r="C61" s="168" t="s">
        <v>4</v>
      </c>
      <c r="D61" s="169"/>
      <c r="E61" s="170" t="s">
        <v>13</v>
      </c>
      <c r="F61" s="171"/>
    </row>
    <row r="62" spans="1:6" ht="15" customHeight="1" x14ac:dyDescent="0.25">
      <c r="A62" s="167"/>
      <c r="B62" s="167"/>
      <c r="C62" s="58" t="s">
        <v>6</v>
      </c>
      <c r="D62" s="58" t="s">
        <v>7</v>
      </c>
      <c r="E62" s="58" t="s">
        <v>6</v>
      </c>
      <c r="F62" s="58" t="s">
        <v>7</v>
      </c>
    </row>
    <row r="63" spans="1:6" ht="15" customHeight="1" x14ac:dyDescent="0.25">
      <c r="A63" s="97" t="str">
        <f>A32</f>
        <v>Caribe Mariner</v>
      </c>
      <c r="B63" s="107">
        <f>B32</f>
        <v>709</v>
      </c>
      <c r="C63" s="99">
        <f>D63</f>
        <v>45629</v>
      </c>
      <c r="D63" s="100">
        <f>D32</f>
        <v>45629</v>
      </c>
      <c r="E63" s="99">
        <f>F63</f>
        <v>45632</v>
      </c>
      <c r="F63" s="100">
        <f>D63+3</f>
        <v>45632</v>
      </c>
    </row>
    <row r="64" spans="1:6" ht="15" customHeight="1" x14ac:dyDescent="0.25">
      <c r="A64" s="59" t="str">
        <f>A34</f>
        <v>Caribe Mariner</v>
      </c>
      <c r="B64" s="60">
        <f>B34</f>
        <v>710</v>
      </c>
      <c r="C64" s="61">
        <f t="shared" ref="C64:C67" si="10">D64</f>
        <v>45636</v>
      </c>
      <c r="D64" s="62">
        <f>D34</f>
        <v>45636</v>
      </c>
      <c r="E64" s="145">
        <f t="shared" ref="E64:E67" si="11">F64</f>
        <v>45639</v>
      </c>
      <c r="F64" s="63">
        <f>D64+3</f>
        <v>45639</v>
      </c>
    </row>
    <row r="65" spans="1:7" ht="15" customHeight="1" x14ac:dyDescent="0.25">
      <c r="A65" s="101" t="str">
        <f>A36</f>
        <v>Caribe Mariner</v>
      </c>
      <c r="B65" s="147">
        <f>B36</f>
        <v>711</v>
      </c>
      <c r="C65" s="102">
        <f t="shared" si="10"/>
        <v>45643</v>
      </c>
      <c r="D65" s="103">
        <f>D36</f>
        <v>45643</v>
      </c>
      <c r="E65" s="102">
        <f t="shared" si="11"/>
        <v>45646</v>
      </c>
      <c r="F65" s="104">
        <f t="shared" ref="F65:F67" si="12">D65+3</f>
        <v>45646</v>
      </c>
    </row>
    <row r="66" spans="1:7" ht="15" customHeight="1" x14ac:dyDescent="0.25">
      <c r="A66" s="59" t="str">
        <f>A38</f>
        <v>Cancelled</v>
      </c>
      <c r="B66" s="106"/>
      <c r="C66" s="61">
        <f t="shared" si="10"/>
        <v>45650</v>
      </c>
      <c r="D66" s="62">
        <f>D38</f>
        <v>45650</v>
      </c>
      <c r="E66" s="61">
        <f t="shared" si="11"/>
        <v>45653</v>
      </c>
      <c r="F66" s="63">
        <f t="shared" si="12"/>
        <v>45653</v>
      </c>
    </row>
    <row r="67" spans="1:7" ht="15" customHeight="1" x14ac:dyDescent="0.25">
      <c r="A67" s="108" t="str">
        <f>A40</f>
        <v>Caribe Mariner</v>
      </c>
      <c r="B67" s="98">
        <f>B40</f>
        <v>712</v>
      </c>
      <c r="C67" s="65">
        <f t="shared" si="10"/>
        <v>45657</v>
      </c>
      <c r="D67" s="71">
        <f>D40</f>
        <v>45657</v>
      </c>
      <c r="E67" s="65">
        <f t="shared" si="11"/>
        <v>45660</v>
      </c>
      <c r="F67" s="66">
        <f t="shared" si="12"/>
        <v>45660</v>
      </c>
    </row>
    <row r="68" spans="1:7" ht="15" customHeight="1" x14ac:dyDescent="0.25">
      <c r="A68" s="24" t="s">
        <v>17</v>
      </c>
      <c r="B68" s="24"/>
      <c r="C68" s="24"/>
      <c r="D68" s="23"/>
      <c r="E68" s="23"/>
      <c r="F68" s="23"/>
      <c r="G68" s="25"/>
    </row>
    <row r="69" spans="1:7" x14ac:dyDescent="0.25">
      <c r="A69" s="158" t="s">
        <v>14</v>
      </c>
      <c r="B69" s="158"/>
      <c r="C69" s="158"/>
      <c r="D69" s="158"/>
      <c r="E69" s="158"/>
      <c r="F69" s="26"/>
    </row>
    <row r="70" spans="1:7" ht="12.75" customHeight="1" x14ac:dyDescent="0.25">
      <c r="A70" s="12"/>
      <c r="B70" s="20"/>
      <c r="C70" s="13"/>
      <c r="D70" s="21"/>
      <c r="E70" s="13"/>
      <c r="F70" s="14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42</vt:i4>
      </vt:variant>
    </vt:vector>
  </HeadingPairs>
  <TitlesOfParts>
    <vt:vector size="63" baseType="lpstr">
      <vt:lpstr>2025AUG</vt:lpstr>
      <vt:lpstr>2025JUL</vt:lpstr>
      <vt:lpstr>2025JUN</vt:lpstr>
      <vt:lpstr>2025MAY</vt:lpstr>
      <vt:lpstr>2025APR</vt:lpstr>
      <vt:lpstr>2025MAR</vt:lpstr>
      <vt:lpstr>2025FEB</vt:lpstr>
      <vt:lpstr>2025JAN</vt:lpstr>
      <vt:lpstr>2024DEC</vt:lpstr>
      <vt:lpstr>2024NOV</vt:lpstr>
      <vt:lpstr>2024OCT</vt:lpstr>
      <vt:lpstr>2024SEP</vt:lpstr>
      <vt:lpstr>2024August</vt:lpstr>
      <vt:lpstr>2024JULY</vt:lpstr>
      <vt:lpstr>2024JUNE</vt:lpstr>
      <vt:lpstr>2024MAY</vt:lpstr>
      <vt:lpstr>2024APR</vt:lpstr>
      <vt:lpstr>2024MAR</vt:lpstr>
      <vt:lpstr>2024Feb</vt:lpstr>
      <vt:lpstr>2024Jan</vt:lpstr>
      <vt:lpstr>2023DEC</vt:lpstr>
      <vt:lpstr>'2023DEC'!Print_Area</vt:lpstr>
      <vt:lpstr>'2024APR'!Print_Area</vt:lpstr>
      <vt:lpstr>'2024August'!Print_Area</vt:lpstr>
      <vt:lpstr>'2024DEC'!Print_Area</vt:lpstr>
      <vt:lpstr>'2024Feb'!Print_Area</vt:lpstr>
      <vt:lpstr>'2024Jan'!Print_Area</vt:lpstr>
      <vt:lpstr>'2024JULY'!Print_Area</vt:lpstr>
      <vt:lpstr>'2024JUNE'!Print_Area</vt:lpstr>
      <vt:lpstr>'2024MAR'!Print_Area</vt:lpstr>
      <vt:lpstr>'2024MAY'!Print_Area</vt:lpstr>
      <vt:lpstr>'2024NOV'!Print_Area</vt:lpstr>
      <vt:lpstr>'2024OCT'!Print_Area</vt:lpstr>
      <vt:lpstr>'2024SEP'!Print_Area</vt:lpstr>
      <vt:lpstr>'2025APR'!Print_Area</vt:lpstr>
      <vt:lpstr>'2025AUG'!Print_Area</vt:lpstr>
      <vt:lpstr>'2025FEB'!Print_Area</vt:lpstr>
      <vt:lpstr>'2025JAN'!Print_Area</vt:lpstr>
      <vt:lpstr>'2025JUL'!Print_Area</vt:lpstr>
      <vt:lpstr>'2025JUN'!Print_Area</vt:lpstr>
      <vt:lpstr>'2025MAR'!Print_Area</vt:lpstr>
      <vt:lpstr>'2025MAY'!Print_Area</vt:lpstr>
      <vt:lpstr>'2023DEC'!Print_Titles</vt:lpstr>
      <vt:lpstr>'2024APR'!Print_Titles</vt:lpstr>
      <vt:lpstr>'2024August'!Print_Titles</vt:lpstr>
      <vt:lpstr>'2024DEC'!Print_Titles</vt:lpstr>
      <vt:lpstr>'2024Feb'!Print_Titles</vt:lpstr>
      <vt:lpstr>'2024Jan'!Print_Titles</vt:lpstr>
      <vt:lpstr>'2024JULY'!Print_Titles</vt:lpstr>
      <vt:lpstr>'2024JUNE'!Print_Titles</vt:lpstr>
      <vt:lpstr>'2024MAR'!Print_Titles</vt:lpstr>
      <vt:lpstr>'2024MAY'!Print_Titles</vt:lpstr>
      <vt:lpstr>'2024NOV'!Print_Titles</vt:lpstr>
      <vt:lpstr>'2024OCT'!Print_Titles</vt:lpstr>
      <vt:lpstr>'2024SEP'!Print_Titles</vt:lpstr>
      <vt:lpstr>'2025APR'!Print_Titles</vt:lpstr>
      <vt:lpstr>'2025AUG'!Print_Titles</vt:lpstr>
      <vt:lpstr>'2025FEB'!Print_Titles</vt:lpstr>
      <vt:lpstr>'2025JAN'!Print_Titles</vt:lpstr>
      <vt:lpstr>'2025JUL'!Print_Titles</vt:lpstr>
      <vt:lpstr>'2025JUN'!Print_Titles</vt:lpstr>
      <vt:lpstr>'2025MAR'!Print_Titles</vt:lpstr>
      <vt:lpstr>'2025MAY'!Print_Titles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 D Brantley</dc:creator>
  <cp:lastModifiedBy>Robbie Brantley</cp:lastModifiedBy>
  <cp:lastPrinted>2012-08-10T23:55:11Z</cp:lastPrinted>
  <dcterms:created xsi:type="dcterms:W3CDTF">2012-02-06T19:38:45Z</dcterms:created>
  <dcterms:modified xsi:type="dcterms:W3CDTF">2025-07-08T15:47:30Z</dcterms:modified>
</cp:coreProperties>
</file>